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05" windowWidth="15480" windowHeight="9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293" i="1"/>
  <c r="H330" s="1"/>
  <c r="I293"/>
  <c r="G293" s="1"/>
  <c r="G330" s="1"/>
  <c r="G310"/>
  <c r="G305"/>
  <c r="H254"/>
  <c r="I254"/>
  <c r="G254" s="1"/>
  <c r="G278"/>
  <c r="G272"/>
  <c r="N279"/>
  <c r="M279"/>
  <c r="L279"/>
  <c r="K279"/>
  <c r="J279"/>
  <c r="N278"/>
  <c r="M278"/>
  <c r="L278"/>
  <c r="K278"/>
  <c r="J278"/>
  <c r="G266"/>
  <c r="G260"/>
  <c r="G207"/>
  <c r="G242"/>
  <c r="G236"/>
  <c r="G230"/>
  <c r="G162"/>
  <c r="G205"/>
  <c r="G204"/>
  <c r="G197"/>
  <c r="G190"/>
  <c r="G183"/>
  <c r="G176"/>
  <c r="H133"/>
  <c r="I133"/>
  <c r="G133" s="1"/>
  <c r="H92"/>
  <c r="H113"/>
  <c r="I113"/>
  <c r="N119"/>
  <c r="M119"/>
  <c r="L119"/>
  <c r="K119"/>
  <c r="J119"/>
  <c r="N118"/>
  <c r="M118"/>
  <c r="L118"/>
  <c r="K118"/>
  <c r="J118"/>
  <c r="G118"/>
  <c r="I92"/>
  <c r="I284" l="1"/>
  <c r="H284"/>
  <c r="I330"/>
  <c r="G284"/>
  <c r="I123"/>
  <c r="H123"/>
  <c r="G113"/>
  <c r="I336" l="1"/>
  <c r="H336"/>
  <c r="I29"/>
  <c r="I28" s="1"/>
  <c r="N199"/>
  <c r="M199"/>
  <c r="L199"/>
  <c r="K199"/>
  <c r="J199"/>
  <c r="J198" l="1"/>
  <c r="J288"/>
  <c r="K198"/>
  <c r="K288"/>
  <c r="L198"/>
  <c r="L288"/>
  <c r="M198"/>
  <c r="M288"/>
  <c r="N198"/>
  <c r="N288"/>
  <c r="N185"/>
  <c r="N184" s="1"/>
  <c r="N183" s="1"/>
  <c r="M185"/>
  <c r="L185"/>
  <c r="L184" s="1"/>
  <c r="L183" s="1"/>
  <c r="K185"/>
  <c r="K184" s="1"/>
  <c r="K183" s="1"/>
  <c r="J185"/>
  <c r="J184" s="1"/>
  <c r="J183" s="1"/>
  <c r="M184"/>
  <c r="M183" s="1"/>
  <c r="N171"/>
  <c r="N170" s="1"/>
  <c r="N169" s="1"/>
  <c r="M171"/>
  <c r="L171"/>
  <c r="L170" s="1"/>
  <c r="L169" s="1"/>
  <c r="K171"/>
  <c r="K170" s="1"/>
  <c r="K169" s="1"/>
  <c r="J171"/>
  <c r="J170" s="1"/>
  <c r="J169" s="1"/>
  <c r="M170"/>
  <c r="M169" s="1"/>
  <c r="N192"/>
  <c r="N191" s="1"/>
  <c r="N190" s="1"/>
  <c r="M192"/>
  <c r="M191" s="1"/>
  <c r="M190" s="1"/>
  <c r="L192"/>
  <c r="L191" s="1"/>
  <c r="L190" s="1"/>
  <c r="K192"/>
  <c r="K191" s="1"/>
  <c r="K190" s="1"/>
  <c r="J192"/>
  <c r="J191" s="1"/>
  <c r="J190" s="1"/>
  <c r="N178"/>
  <c r="N177" s="1"/>
  <c r="N176" s="1"/>
  <c r="M178"/>
  <c r="M177" s="1"/>
  <c r="M176" s="1"/>
  <c r="L178"/>
  <c r="L177" s="1"/>
  <c r="L176" s="1"/>
  <c r="K178"/>
  <c r="K177" s="1"/>
  <c r="K176" s="1"/>
  <c r="J178"/>
  <c r="J177" s="1"/>
  <c r="J176" s="1"/>
  <c r="N98"/>
  <c r="N97" s="1"/>
  <c r="M98"/>
  <c r="M97" s="1"/>
  <c r="L98"/>
  <c r="L97" s="1"/>
  <c r="K98"/>
  <c r="K97" s="1"/>
  <c r="J98"/>
  <c r="J97" s="1"/>
  <c r="G97"/>
  <c r="N63"/>
  <c r="N62" s="1"/>
  <c r="M63"/>
  <c r="M62" s="1"/>
  <c r="L63"/>
  <c r="L62" s="1"/>
  <c r="K63"/>
  <c r="K62" s="1"/>
  <c r="J63"/>
  <c r="J62" s="1"/>
  <c r="N197" l="1"/>
  <c r="N287"/>
  <c r="N281" s="1"/>
  <c r="M197"/>
  <c r="M287"/>
  <c r="M281" s="1"/>
  <c r="L197"/>
  <c r="L287"/>
  <c r="L281" s="1"/>
  <c r="K197"/>
  <c r="K287"/>
  <c r="K281" s="1"/>
  <c r="J197"/>
  <c r="J287"/>
  <c r="J281" s="1"/>
  <c r="G299" l="1"/>
  <c r="N300"/>
  <c r="N299" s="1"/>
  <c r="M300"/>
  <c r="M299" s="1"/>
  <c r="L300"/>
  <c r="L299" s="1"/>
  <c r="K300"/>
  <c r="K299" s="1"/>
  <c r="J300"/>
  <c r="J299" s="1"/>
  <c r="G102"/>
  <c r="G92"/>
  <c r="G86"/>
  <c r="G22"/>
  <c r="H28"/>
  <c r="J29"/>
  <c r="J28" s="1"/>
  <c r="K29"/>
  <c r="K28" s="1"/>
  <c r="L29"/>
  <c r="L28" s="1"/>
  <c r="M29"/>
  <c r="M28" s="1"/>
  <c r="N29"/>
  <c r="N28" s="1"/>
  <c r="G30"/>
  <c r="J94"/>
  <c r="J93" s="1"/>
  <c r="J92" s="1"/>
  <c r="N94"/>
  <c r="N93" s="1"/>
  <c r="N92" s="1"/>
  <c r="M94"/>
  <c r="M93" s="1"/>
  <c r="M92" s="1"/>
  <c r="L94"/>
  <c r="L93" s="1"/>
  <c r="L92" s="1"/>
  <c r="K94"/>
  <c r="K93" s="1"/>
  <c r="K92" s="1"/>
  <c r="N103"/>
  <c r="N102" s="1"/>
  <c r="M103"/>
  <c r="M102" s="1"/>
  <c r="L103"/>
  <c r="L102" s="1"/>
  <c r="K103"/>
  <c r="K102" s="1"/>
  <c r="J103"/>
  <c r="J102" s="1"/>
  <c r="J164"/>
  <c r="J163" s="1"/>
  <c r="J162" s="1"/>
  <c r="J135"/>
  <c r="J134" s="1"/>
  <c r="J133" s="1"/>
  <c r="M108"/>
  <c r="M107" s="1"/>
  <c r="L108"/>
  <c r="K108"/>
  <c r="K107" s="1"/>
  <c r="J108"/>
  <c r="J107" s="1"/>
  <c r="N107"/>
  <c r="L107"/>
  <c r="L135"/>
  <c r="L134" s="1"/>
  <c r="L133" s="1"/>
  <c r="L18"/>
  <c r="M135"/>
  <c r="M134" s="1"/>
  <c r="M133" s="1"/>
  <c r="M18"/>
  <c r="N135"/>
  <c r="N134" s="1"/>
  <c r="N133" s="1"/>
  <c r="N18"/>
  <c r="K43"/>
  <c r="K42" s="1"/>
  <c r="K18" s="1"/>
  <c r="G48"/>
  <c r="G47"/>
  <c r="G46"/>
  <c r="G45"/>
  <c r="G44"/>
  <c r="N43"/>
  <c r="N42" s="1"/>
  <c r="M43"/>
  <c r="M42" s="1"/>
  <c r="L43"/>
  <c r="L42" s="1"/>
  <c r="J43"/>
  <c r="J42" s="1"/>
  <c r="I43"/>
  <c r="I42" s="1"/>
  <c r="H43"/>
  <c r="N87"/>
  <c r="N86" s="1"/>
  <c r="M87"/>
  <c r="M86" s="1"/>
  <c r="L87"/>
  <c r="L86" s="1"/>
  <c r="K87"/>
  <c r="K86" s="1"/>
  <c r="J87"/>
  <c r="J86" s="1"/>
  <c r="H56"/>
  <c r="I56"/>
  <c r="J57"/>
  <c r="J56" s="1"/>
  <c r="K57"/>
  <c r="K56" s="1"/>
  <c r="L57"/>
  <c r="L56" s="1"/>
  <c r="M57"/>
  <c r="M56" s="1"/>
  <c r="N57"/>
  <c r="N56" s="1"/>
  <c r="N51"/>
  <c r="N50" s="1"/>
  <c r="M51"/>
  <c r="M50" s="1"/>
  <c r="L51"/>
  <c r="L50" s="1"/>
  <c r="K51"/>
  <c r="K50" s="1"/>
  <c r="J51"/>
  <c r="J50" s="1"/>
  <c r="J18"/>
  <c r="J257"/>
  <c r="K19"/>
  <c r="K59"/>
  <c r="K257"/>
  <c r="K333" s="1"/>
  <c r="K135"/>
  <c r="K134" s="1"/>
  <c r="K133" s="1"/>
  <c r="K20"/>
  <c r="K60"/>
  <c r="L19"/>
  <c r="L59"/>
  <c r="L257"/>
  <c r="L333" s="1"/>
  <c r="L20"/>
  <c r="L60"/>
  <c r="M19"/>
  <c r="M59"/>
  <c r="M257"/>
  <c r="M333" s="1"/>
  <c r="M20"/>
  <c r="M60"/>
  <c r="N19"/>
  <c r="N59"/>
  <c r="N257"/>
  <c r="N333" s="1"/>
  <c r="N20"/>
  <c r="N60"/>
  <c r="J20"/>
  <c r="J60"/>
  <c r="J273"/>
  <c r="J272" s="1"/>
  <c r="J286" s="1"/>
  <c r="J285" s="1"/>
  <c r="J284" s="1"/>
  <c r="K273"/>
  <c r="K272" s="1"/>
  <c r="K286" s="1"/>
  <c r="K285" s="1"/>
  <c r="K284" s="1"/>
  <c r="L273"/>
  <c r="L272" s="1"/>
  <c r="L286" s="1"/>
  <c r="L285" s="1"/>
  <c r="L284" s="1"/>
  <c r="M273"/>
  <c r="M272" s="1"/>
  <c r="M286" s="1"/>
  <c r="M285" s="1"/>
  <c r="M284" s="1"/>
  <c r="N273"/>
  <c r="N272" s="1"/>
  <c r="N286" s="1"/>
  <c r="N285" s="1"/>
  <c r="N284" s="1"/>
  <c r="N267"/>
  <c r="N266" s="1"/>
  <c r="M267"/>
  <c r="M266" s="1"/>
  <c r="L267"/>
  <c r="L266" s="1"/>
  <c r="K267"/>
  <c r="K266" s="1"/>
  <c r="J267"/>
  <c r="J266" s="1"/>
  <c r="N261"/>
  <c r="N260" s="1"/>
  <c r="M261"/>
  <c r="M260" s="1"/>
  <c r="L261"/>
  <c r="L260" s="1"/>
  <c r="K261"/>
  <c r="K260" s="1"/>
  <c r="J261"/>
  <c r="J260" s="1"/>
  <c r="J19"/>
  <c r="J59"/>
  <c r="N22"/>
  <c r="M22"/>
  <c r="L22"/>
  <c r="K22"/>
  <c r="J23"/>
  <c r="J22" s="1"/>
  <c r="G40"/>
  <c r="G39"/>
  <c r="G38"/>
  <c r="G37"/>
  <c r="G36"/>
  <c r="N35"/>
  <c r="N34" s="1"/>
  <c r="M35"/>
  <c r="M34" s="1"/>
  <c r="L35"/>
  <c r="L34" s="1"/>
  <c r="K35"/>
  <c r="K34" s="1"/>
  <c r="J35"/>
  <c r="J34" s="1"/>
  <c r="I35"/>
  <c r="I34" s="1"/>
  <c r="H35"/>
  <c r="N149"/>
  <c r="M149"/>
  <c r="L149"/>
  <c r="K149"/>
  <c r="J149"/>
  <c r="N142"/>
  <c r="N141" s="1"/>
  <c r="M142"/>
  <c r="M141" s="1"/>
  <c r="L142"/>
  <c r="L141" s="1"/>
  <c r="K142"/>
  <c r="K141" s="1"/>
  <c r="J142"/>
  <c r="J141" s="1"/>
  <c r="N275"/>
  <c r="M275"/>
  <c r="L275"/>
  <c r="K275"/>
  <c r="J275"/>
  <c r="G123" l="1"/>
  <c r="G336" s="1"/>
  <c r="L256"/>
  <c r="L255" s="1"/>
  <c r="L254" s="1"/>
  <c r="N256"/>
  <c r="N255" s="1"/>
  <c r="N254" s="1"/>
  <c r="M256"/>
  <c r="M255" s="1"/>
  <c r="M254" s="1"/>
  <c r="K256"/>
  <c r="K255" s="1"/>
  <c r="K254" s="1"/>
  <c r="J256"/>
  <c r="J255" s="1"/>
  <c r="J254" s="1"/>
  <c r="J148"/>
  <c r="K148"/>
  <c r="L148"/>
  <c r="M148"/>
  <c r="N148"/>
  <c r="J126"/>
  <c r="M17"/>
  <c r="M16" s="1"/>
  <c r="N164"/>
  <c r="N163" s="1"/>
  <c r="N162" s="1"/>
  <c r="G43"/>
  <c r="G35"/>
  <c r="G29"/>
  <c r="J127"/>
  <c r="J340" s="1"/>
  <c r="L127"/>
  <c r="L340" s="1"/>
  <c r="H34"/>
  <c r="G34" s="1"/>
  <c r="H42"/>
  <c r="G42" s="1"/>
  <c r="J332"/>
  <c r="N126"/>
  <c r="N339" s="1"/>
  <c r="K127"/>
  <c r="K340" s="1"/>
  <c r="N127"/>
  <c r="N340" s="1"/>
  <c r="M126"/>
  <c r="M339" s="1"/>
  <c r="K126"/>
  <c r="K339" s="1"/>
  <c r="J17"/>
  <c r="J16" s="1"/>
  <c r="N125"/>
  <c r="N124" s="1"/>
  <c r="N123" s="1"/>
  <c r="J125"/>
  <c r="J124" s="1"/>
  <c r="J123" s="1"/>
  <c r="M127"/>
  <c r="M340" s="1"/>
  <c r="L126"/>
  <c r="L339" s="1"/>
  <c r="L125"/>
  <c r="L124" s="1"/>
  <c r="L123" s="1"/>
  <c r="K125"/>
  <c r="K124" s="1"/>
  <c r="K123" s="1"/>
  <c r="K17"/>
  <c r="K16" s="1"/>
  <c r="J333"/>
  <c r="J339" s="1"/>
  <c r="L164"/>
  <c r="L163" s="1"/>
  <c r="L162" s="1"/>
  <c r="K164"/>
  <c r="K163" s="1"/>
  <c r="K162" s="1"/>
  <c r="M164"/>
  <c r="M163" s="1"/>
  <c r="M162" s="1"/>
  <c r="G28"/>
  <c r="M125"/>
  <c r="M124" s="1"/>
  <c r="M123" s="1"/>
  <c r="N17"/>
  <c r="N16" s="1"/>
  <c r="L17"/>
  <c r="L16" s="1"/>
  <c r="N332" l="1"/>
  <c r="N338" s="1"/>
  <c r="N337" s="1"/>
  <c r="N336" s="1"/>
  <c r="J338"/>
  <c r="J337" s="1"/>
  <c r="J336" s="1"/>
  <c r="K332"/>
  <c r="J331"/>
  <c r="J330" s="1"/>
  <c r="M332"/>
  <c r="L332"/>
  <c r="N331" l="1"/>
  <c r="N330" s="1"/>
  <c r="L338"/>
  <c r="L337" s="1"/>
  <c r="L336" s="1"/>
  <c r="L331"/>
  <c r="L330" s="1"/>
  <c r="K331"/>
  <c r="K330" s="1"/>
  <c r="K338"/>
  <c r="K337" s="1"/>
  <c r="K336" s="1"/>
  <c r="M331"/>
  <c r="M330" s="1"/>
  <c r="M338"/>
  <c r="M337" s="1"/>
  <c r="M336" s="1"/>
</calcChain>
</file>

<file path=xl/sharedStrings.xml><?xml version="1.0" encoding="utf-8"?>
<sst xmlns="http://schemas.openxmlformats.org/spreadsheetml/2006/main" count="518" uniqueCount="200">
  <si>
    <t>№ п/п</t>
  </si>
  <si>
    <t>Ответст-венный ис-полнитель за реализа-цию меро-приятия муници-пальной программы &lt;**&gt;</t>
  </si>
  <si>
    <t>Источник финансирования</t>
  </si>
  <si>
    <t>Объем финансирования мероприятия муниципальной программы (рублей)</t>
  </si>
  <si>
    <t>Всего</t>
  </si>
  <si>
    <t>Целевые индикаторы реализации мероприятия (группы мероприятий) муниципальной программы &lt;*****&gt;</t>
  </si>
  <si>
    <t>Наименование</t>
  </si>
  <si>
    <t>Единица измере-ния</t>
  </si>
  <si>
    <t>Значение</t>
  </si>
  <si>
    <t>Всего:</t>
  </si>
  <si>
    <t>1.Местный бюджет, в том числе:</t>
  </si>
  <si>
    <t>1.1 налоговые и неналоговые доходы</t>
  </si>
  <si>
    <t>1.2. целевые средства из областного бюджета</t>
  </si>
  <si>
    <t>1.1.</t>
  </si>
  <si>
    <t>Итого по подпрограмме 1 муниципальной программы</t>
  </si>
  <si>
    <t>X</t>
  </si>
  <si>
    <t>%</t>
  </si>
  <si>
    <t>1.2.</t>
  </si>
  <si>
    <t>1.3.</t>
  </si>
  <si>
    <t>1.4.</t>
  </si>
  <si>
    <t>2.2.</t>
  </si>
  <si>
    <t>ед.</t>
  </si>
  <si>
    <t>2.4.</t>
  </si>
  <si>
    <t>х</t>
  </si>
  <si>
    <t>Итого по муниципальной программе</t>
  </si>
  <si>
    <t>Наименование подпрограммы № 1 "Развитие жилищно-коммунального комплекса, благоустройства и сети внутрипоселковых дорог местного значения"</t>
  </si>
  <si>
    <t>Ремонт водопроводных сетей в с.Медвежье</t>
  </si>
  <si>
    <t xml:space="preserve">1.2. целевые средства из </t>
  </si>
  <si>
    <t>2. Иные источники, в том числе:</t>
  </si>
  <si>
    <t>Строительство водозабоной скважины в д.Лукерьино</t>
  </si>
  <si>
    <t xml:space="preserve">1.2. целевые средства </t>
  </si>
  <si>
    <t>Озеленение территории поселения</t>
  </si>
  <si>
    <t xml:space="preserve">Колличество сажинцев </t>
  </si>
  <si>
    <t>Организация благоустройства на территории сельского поселения</t>
  </si>
  <si>
    <t>Колличество отремонтированных памятников</t>
  </si>
  <si>
    <t>Обеспечение безопасности дорожного движения</t>
  </si>
  <si>
    <t>Повышение качества управления финансами</t>
  </si>
  <si>
    <t>1.2. целевые средства</t>
  </si>
  <si>
    <t>МКУ "Медвежинское поселковое хозяйство"</t>
  </si>
  <si>
    <t>Средства передаваемые из бюджета поселения муниципальному району</t>
  </si>
  <si>
    <t>Выполнение части полномочий по организации и осуществлению мероприятий по работе с детьми и молодежью в поселениях</t>
  </si>
  <si>
    <t>Эффективное исполнение полномочий</t>
  </si>
  <si>
    <t>1.2. целевые средства и</t>
  </si>
  <si>
    <t>Колличество спортивных мероприятий</t>
  </si>
  <si>
    <t>Проведение культурно-массовых мероприятий</t>
  </si>
  <si>
    <t>Выполнение прочих муниципальных функций</t>
  </si>
  <si>
    <t>4</t>
  </si>
  <si>
    <t>x</t>
  </si>
  <si>
    <t>Задача 1 муниципальной программы  "Обеспечение устойчивого экономического развития территории сельского поселения,  создание комфортных условий жизнедеятельности в  сельской местности, повышение качества управления муниципальным финансами"</t>
  </si>
  <si>
    <t>Протяженность отремонтированных водопроводных сетей</t>
  </si>
  <si>
    <t>км</t>
  </si>
  <si>
    <t>Строительство водозабоной скважины в д.Новолосево</t>
  </si>
  <si>
    <t>Колличество подключенных к газопроводу квартир</t>
  </si>
  <si>
    <t>Доля исполненных расходов на руководство и управление в сфере установленных полномочий к запланированным</t>
  </si>
  <si>
    <t>степень использования бюджетных ассигнований на выполнение прочих муниципальных функций</t>
  </si>
  <si>
    <t>Цель подпрограммы № 1 муниципальной программы " Развитие жилищно-коммунального комплекса, благоустройства и сети внутрипоселковых дорог местного значения"</t>
  </si>
  <si>
    <t>Колличество построенных скважин в д. Лукерьино</t>
  </si>
  <si>
    <t>Колличество построенных скважин в д. Новолосево</t>
  </si>
  <si>
    <t>чел.</t>
  </si>
  <si>
    <t>Ремонт автомобильных дорог в с.Медвежье (ул. Гагарина)</t>
  </si>
  <si>
    <t>Доля использования выделенных средств</t>
  </si>
  <si>
    <t xml:space="preserve">ОТЧЕТ
(наименование муниципальной программы Исилькульского муниципального района Омской области)
</t>
  </si>
  <si>
    <t>Код бюджетной классификации</t>
  </si>
  <si>
    <t>Главный распорядитель средств местного бюджета</t>
  </si>
  <si>
    <t>Целевая статья расходов</t>
  </si>
  <si>
    <t>план</t>
  </si>
  <si>
    <t>факт</t>
  </si>
  <si>
    <t>Выполнение части полномочий по созданию условий для организации досуга и обеспечения жителей поселения услугами организаций культуры</t>
  </si>
  <si>
    <t xml:space="preserve">Наименование мероприятия
муниципальной программы Лесного сельского поселения Исилькуль-ского муниципального района 
Омской области (далее –
 муниципальная программа
</t>
  </si>
  <si>
    <t>о реализации муниципальной программы Лесного сельского поселения  Исилькульского муниципального района Омской области 
и &lt;*&gt;</t>
  </si>
  <si>
    <t>Цель муниципальной программы "Обеспечение устойчивого экономического развития территории Лесного сельского поселения,  создание комфортных условий жизнедеятельности в  сельской местности, повышение качества управления муниципальным финансами"</t>
  </si>
  <si>
    <t xml:space="preserve"> Администрация Лесного сельского поселения, МКУ "Медвежинское поселковое хозяйство"</t>
  </si>
  <si>
    <t xml:space="preserve"> Администрация Лесного сельского поселения</t>
  </si>
  <si>
    <t>Строительство распределительных газовых сетей в с.Медвежье Лесного сельского поселения Исилькульского муниципального района Омской области</t>
  </si>
  <si>
    <t>Администрация Лесного сельского поселения</t>
  </si>
  <si>
    <t>Осуществление деятельности казенного учреждения</t>
  </si>
  <si>
    <t>Уличное освещение</t>
  </si>
  <si>
    <t>Колличество фонарей уличного освещения</t>
  </si>
  <si>
    <t>Организация и содержание мест захоронения</t>
  </si>
  <si>
    <t>Колличество обслуживаемых кладбищ</t>
  </si>
  <si>
    <t>Содержание внутрипоселковых автомобильных дорог</t>
  </si>
  <si>
    <t>Итого по подпрограмме 2 муниципальной программы</t>
  </si>
  <si>
    <t>2.2</t>
  </si>
  <si>
    <t>Итого по подпрограмме 3 муниципальной программы</t>
  </si>
  <si>
    <t>Предоставление субсидий гражданам, ведущим личное подсобное хозяйство, на возмещение части затрат по производству молока</t>
  </si>
  <si>
    <t>км.</t>
  </si>
  <si>
    <t>Количество исполненных соглашений</t>
  </si>
  <si>
    <t>Организация мероприятий по благоустройству на территории сельского поселения</t>
  </si>
  <si>
    <t>Доля исполненных расходов на содержание территорий  к запланированным</t>
  </si>
  <si>
    <t>Развитие транспортной инфраструктуры на территории сельского поселения</t>
  </si>
  <si>
    <t>Задача 1 подпрограммы 1 "Организация благоустройства на территории сельского поселения "</t>
  </si>
  <si>
    <t>Прочие мероприятия по благоустройству на территории сельского поселения</t>
  </si>
  <si>
    <t xml:space="preserve">Содержание детских площадок </t>
  </si>
  <si>
    <t>1.1.1.</t>
  </si>
  <si>
    <t>1.1.3.</t>
  </si>
  <si>
    <t>1.1.4.</t>
  </si>
  <si>
    <t>1.1.5.</t>
  </si>
  <si>
    <t>Доля исполненных расходов на другие вопросы в области жилищно-коммунального хозяйства к запланированным</t>
  </si>
  <si>
    <t>Доля исполненных расходов на содержание детских площадок  к запланированным</t>
  </si>
  <si>
    <t>Задача 2 подпрограммы 1 "Поддержание внутрипоселковых автомобильных дорог и искусственных сооружений на них на уровне, соответствующем категории дороги, путём содержания дорог и сооружений на них "</t>
  </si>
  <si>
    <t>Содержание автомобильных дорог общего пользования в границах населенных пунктов</t>
  </si>
  <si>
    <t xml:space="preserve"> Протяженность по содержанию дорог </t>
  </si>
  <si>
    <t>Количество установленных знаков дорожного движения</t>
  </si>
  <si>
    <t>2.1.</t>
  </si>
  <si>
    <t>1.2.1.</t>
  </si>
  <si>
    <t>1.2.2.</t>
  </si>
  <si>
    <t>Задача 2 муниципальной программы "Повышение качества управления финансами и эффективного осуществления полномочий"</t>
  </si>
  <si>
    <t>Наименование подпрограммы № 2 "Повышение качества управления финансами и обеспечение эффективного осуществления полномочий "</t>
  </si>
  <si>
    <t xml:space="preserve">Цель подпрограммы № 2 муниципальной программы "Повышение качества управления муниципальными финансами и обеспечение эффективного исполнения своих полномочий" </t>
  </si>
  <si>
    <t>Задача 1 подпрограммы 2 "Реализация мероприятий, направленных на повышение качества управления муниципальными финансами"</t>
  </si>
  <si>
    <t xml:space="preserve">Руководство и управление в сфере установленных функций органов местного самоуправления </t>
  </si>
  <si>
    <t>Повышение квалификации муниципальных служащих</t>
  </si>
  <si>
    <t>2.1.1.</t>
  </si>
  <si>
    <t>2.1.2.</t>
  </si>
  <si>
    <t>Количество прошедших подготовку,переподготовку и повышение квалификации муниципальных служащих</t>
  </si>
  <si>
    <t xml:space="preserve"> Задача 2 подпрограммы 2 "Обеспечение эффективного исполнение своих полномочий"</t>
  </si>
  <si>
    <t>Организация и участие в мероприятиях в сфере физической культуры и спорта</t>
  </si>
  <si>
    <t>Организация мероприятий по землеустройству и землепользованию, кадастровые работы</t>
  </si>
  <si>
    <t>Содержание, обслуживание и приобретение казенного имущества</t>
  </si>
  <si>
    <t>Обеспечение первичных мер пожарной безопасности</t>
  </si>
  <si>
    <t>Пенсия за выслугу лет лицам, замещавшим муниципальные должности</t>
  </si>
  <si>
    <t>2.2.1.</t>
  </si>
  <si>
    <t>2.2.4.</t>
  </si>
  <si>
    <t>2.2.3.</t>
  </si>
  <si>
    <t>2.2.5.</t>
  </si>
  <si>
    <t>2.2.6.</t>
  </si>
  <si>
    <t>2.2.7.</t>
  </si>
  <si>
    <t>Количество проведенных культурно-массовых мероприятий</t>
  </si>
  <si>
    <t>Количество земельных участков, на которых проведены кадастровые работы</t>
  </si>
  <si>
    <t>степень использования бюджетных ассигнований на содержание, обслуживание и приобретение казенного имущества</t>
  </si>
  <si>
    <t>Количество мероприятий по обеспечению первичных мер пожарной безопасности</t>
  </si>
  <si>
    <t>Количество чел.</t>
  </si>
  <si>
    <t>Задача 3 подпрограмма 2 "Обеспечение реализации мероприятий за счёт межбюджетных трансфертов из других уровней бюджета"</t>
  </si>
  <si>
    <t>Обеспечение выполнений отдельных полномочий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</si>
  <si>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</si>
  <si>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Организация летней занятости для несовершеннолетних в Исилькульском муниципальном районе</t>
  </si>
  <si>
    <t>2.3.1.</t>
  </si>
  <si>
    <t>2.3.2.</t>
  </si>
  <si>
    <t>2.3.3.</t>
  </si>
  <si>
    <t>2.3.4</t>
  </si>
  <si>
    <t>Количество работников военно-учетного стола</t>
  </si>
  <si>
    <t>Количество ЛПХ получивших возмещение части затрат по производству молока</t>
  </si>
  <si>
    <t>Количество человек принятых на летнюю занятость</t>
  </si>
  <si>
    <t>Задача 4 подпрограмма 2 " Расчет и передача средств из бюджета поселения муниципальному району"</t>
  </si>
  <si>
    <t>2.3.</t>
  </si>
  <si>
    <t>Выполнение полномочий по осуществлению контроля за исполнением бюджета</t>
  </si>
  <si>
    <t>2.4.1.</t>
  </si>
  <si>
    <t>2.4.2.</t>
  </si>
  <si>
    <t>2.4.3.</t>
  </si>
  <si>
    <t xml:space="preserve">Задача 3 муниципальной программы "Комплексное развитие сельской территории Лесного сельского поселения Исилькульского муниципального района Омской" </t>
  </si>
  <si>
    <t>Наименование подпрограммы № 3 "Комплексное развитие сельской территории Лесного сельского поселения Исилькульского муниципального района Омской области"</t>
  </si>
  <si>
    <t>Цель подпрограммы № 3 муниципальной программы "Комплексное обустройство территории Лесного сельского поселения "</t>
  </si>
  <si>
    <t xml:space="preserve">Протяженность отремонтированных дорог </t>
  </si>
  <si>
    <t>3.1.</t>
  </si>
  <si>
    <t>3.1.1.</t>
  </si>
  <si>
    <t>3.1.2.</t>
  </si>
  <si>
    <t>0510119990</t>
  </si>
  <si>
    <t>0510219990</t>
  </si>
  <si>
    <t>0520119990</t>
  </si>
  <si>
    <t>0520219990</t>
  </si>
  <si>
    <t>0520351182</t>
  </si>
  <si>
    <t>0520319990</t>
  </si>
  <si>
    <t>0520370550  05203S0550</t>
  </si>
  <si>
    <t>0520480030</t>
  </si>
  <si>
    <t>0520480040</t>
  </si>
  <si>
    <t>0520480120</t>
  </si>
  <si>
    <t>0530170340  05301S0340</t>
  </si>
  <si>
    <t>113</t>
  </si>
  <si>
    <t>0</t>
  </si>
  <si>
    <t xml:space="preserve"> Задача 3 подпрограммы 1 "Выявление бесхозяйных объектов недвижимого имущества, используемых для передачи энергитических ресурсов"</t>
  </si>
  <si>
    <t>Выявление бесхозяйных объектов недвижимого имущества, используемых для передачи энергетических ресурсов, с постановкой их на учет в качестве бесхозяйных объектов недвижимого имущества, с последующим признанием права муниципальной собственности</t>
  </si>
  <si>
    <t>0510319990</t>
  </si>
  <si>
    <t>1.1.2.</t>
  </si>
  <si>
    <t>Оформление технических планов в отношении бесхозяйных сетей жилищно-коммунального хозяйства</t>
  </si>
  <si>
    <t>Количество оформленных бесхозяйных объектов недвижимого имущества, используемых для передачи энергитических ресурсов</t>
  </si>
  <si>
    <t>Подготовка проектов межевания земельных участков и на проведение кадастровых работ</t>
  </si>
  <si>
    <t>05203L5991</t>
  </si>
  <si>
    <t xml:space="preserve">Количество проектов межевания земельных участков </t>
  </si>
  <si>
    <t>Выполнение отдельных бюджетных полномочий финансового органа</t>
  </si>
  <si>
    <t>0520480130</t>
  </si>
  <si>
    <t>0530170640  05301S0640</t>
  </si>
  <si>
    <t>Количество объектов дорожного движения</t>
  </si>
  <si>
    <t>0530170341  05301S0341</t>
  </si>
  <si>
    <t>Задача 2 подпрограммы 3 "Благоустройство территории сельского поселения"</t>
  </si>
  <si>
    <t>Реализация инициативных проектов на территории Лесного сельского поселения</t>
  </si>
  <si>
    <t>3.2.</t>
  </si>
  <si>
    <t>3.2.1.</t>
  </si>
  <si>
    <t>Реализация инициативных проектов в сфере культуры, обустройство прилегающей территории к Дому культуры в п. Лесной</t>
  </si>
  <si>
    <t>Количество благоустроенных территорий</t>
  </si>
  <si>
    <t>0530271410  05302S1410</t>
  </si>
  <si>
    <t>3.1.3.</t>
  </si>
  <si>
    <t>2.4.4..</t>
  </si>
  <si>
    <t>2.2.2.</t>
  </si>
  <si>
    <t>1.3.1.</t>
  </si>
  <si>
    <t>2024 год</t>
  </si>
  <si>
    <t>Ремонт участка автомобильных дорог в п. Лесной ул. Доманская  (от дома №5 ул. Доманская до ул.Северная); п. Лесной  ул. Школьная (от дома №13 ул. Школьная до дома №21 ул. Школьная) Исилькульского муниципального района Омской области</t>
  </si>
  <si>
    <t>Ремонт внутрипоселковых дорог</t>
  </si>
  <si>
    <t>И.о.Главы Лесного сельского поселения_________________________Л.В. Роговая</t>
  </si>
  <si>
    <t>«Устойчивое развитие территории Лесного сельского поселения Исилькульского муниципального района Омской области» на 1 января 2025 г</t>
  </si>
  <si>
    <t>Приложение № 1  к Постановлению от 27.05.2025 г. № 39</t>
  </si>
</sst>
</file>

<file path=xl/styles.xml><?xml version="1.0" encoding="utf-8"?>
<styleSheet xmlns="http://schemas.openxmlformats.org/spreadsheetml/2006/main">
  <numFmts count="3">
    <numFmt numFmtId="164" formatCode="#,##0.00&quot;р.&quot;"/>
    <numFmt numFmtId="165" formatCode="0.0"/>
    <numFmt numFmtId="166" formatCode="#,##0.0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5">
    <xf numFmtId="0" fontId="0" fillId="0" borderId="0" xfId="0"/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vertical="top" wrapText="1"/>
    </xf>
    <xf numFmtId="3" fontId="0" fillId="0" borderId="3" xfId="0" applyNumberFormat="1" applyFont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top" wrapText="1"/>
    </xf>
    <xf numFmtId="164" fontId="0" fillId="0" borderId="6" xfId="0" applyNumberFormat="1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top" wrapText="1"/>
    </xf>
    <xf numFmtId="164" fontId="0" fillId="0" borderId="3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4" fontId="10" fillId="2" borderId="1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 wrapText="1"/>
    </xf>
    <xf numFmtId="4" fontId="12" fillId="2" borderId="1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2" fontId="0" fillId="0" borderId="1" xfId="0" applyNumberFormat="1" applyFont="1" applyFill="1" applyBorder="1" applyAlignment="1">
      <alignment horizontal="center" vertical="top" wrapText="1"/>
    </xf>
    <xf numFmtId="4" fontId="0" fillId="0" borderId="1" xfId="0" applyNumberFormat="1" applyFont="1" applyFill="1" applyBorder="1" applyAlignment="1">
      <alignment horizontal="center" vertical="top" wrapText="1"/>
    </xf>
    <xf numFmtId="2" fontId="0" fillId="0" borderId="1" xfId="0" applyNumberFormat="1" applyFont="1" applyFill="1" applyBorder="1" applyAlignment="1">
      <alignment horizontal="center" vertical="top"/>
    </xf>
    <xf numFmtId="3" fontId="0" fillId="0" borderId="1" xfId="0" applyNumberFormat="1" applyFont="1" applyFill="1" applyBorder="1" applyAlignment="1">
      <alignment horizontal="center" vertical="top"/>
    </xf>
    <xf numFmtId="165" fontId="0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" fontId="0" fillId="0" borderId="1" xfId="0" applyNumberFormat="1" applyFont="1" applyFill="1" applyBorder="1" applyAlignment="1">
      <alignment horizontal="center" vertical="top"/>
    </xf>
    <xf numFmtId="166" fontId="6" fillId="0" borderId="1" xfId="0" applyNumberFormat="1" applyFont="1" applyFill="1" applyBorder="1" applyAlignment="1">
      <alignment horizontal="center" vertical="top" wrapText="1"/>
    </xf>
    <xf numFmtId="4" fontId="0" fillId="0" borderId="2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justify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165" fontId="6" fillId="0" borderId="6" xfId="0" applyNumberFormat="1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/>
    <xf numFmtId="0" fontId="0" fillId="0" borderId="2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0" xfId="0" applyBorder="1"/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165" fontId="6" fillId="0" borderId="2" xfId="0" applyNumberFormat="1" applyFont="1" applyFill="1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49" fontId="0" fillId="0" borderId="2" xfId="0" applyNumberForma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49" fontId="0" fillId="0" borderId="10" xfId="0" applyNumberFormat="1" applyFont="1" applyBorder="1" applyAlignment="1">
      <alignment horizontal="center" vertical="top"/>
    </xf>
    <xf numFmtId="49" fontId="0" fillId="0" borderId="12" xfId="0" applyNumberFormat="1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0" borderId="2" xfId="0" applyNumberFormat="1" applyFill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5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3" fontId="0" fillId="0" borderId="6" xfId="0" applyNumberFormat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49" fontId="0" fillId="0" borderId="6" xfId="0" applyNumberFormat="1" applyBorder="1" applyAlignment="1">
      <alignment horizontal="center" vertical="top" wrapText="1"/>
    </xf>
    <xf numFmtId="4" fontId="0" fillId="0" borderId="2" xfId="0" applyNumberFormat="1" applyFont="1" applyBorder="1" applyAlignment="1">
      <alignment horizontal="center" vertical="top"/>
    </xf>
    <xf numFmtId="4" fontId="0" fillId="0" borderId="3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49" fontId="0" fillId="0" borderId="6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0" fillId="0" borderId="7" xfId="0" applyNumberForma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3" xfId="0" applyFont="1" applyBorder="1" applyAlignment="1">
      <alignment horizontal="center" vertical="top" wrapText="1"/>
    </xf>
    <xf numFmtId="4" fontId="0" fillId="0" borderId="3" xfId="0" applyNumberFormat="1" applyFont="1" applyBorder="1" applyAlignment="1">
      <alignment horizontal="center" vertical="top"/>
    </xf>
    <xf numFmtId="4" fontId="0" fillId="0" borderId="6" xfId="0" applyNumberFormat="1" applyFont="1" applyBorder="1" applyAlignment="1">
      <alignment horizontal="center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Font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" fontId="0" fillId="0" borderId="2" xfId="0" applyNumberFormat="1" applyBorder="1" applyAlignment="1">
      <alignment horizontal="center" vertical="top"/>
    </xf>
    <xf numFmtId="4" fontId="0" fillId="0" borderId="2" xfId="0" applyNumberFormat="1" applyBorder="1" applyAlignment="1">
      <alignment horizontal="center" vertical="top" wrapText="1"/>
    </xf>
    <xf numFmtId="4" fontId="0" fillId="0" borderId="3" xfId="0" applyNumberFormat="1" applyBorder="1" applyAlignment="1">
      <alignment horizontal="center" vertical="top" wrapText="1"/>
    </xf>
    <xf numFmtId="4" fontId="0" fillId="0" borderId="6" xfId="0" applyNumberForma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4" fontId="0" fillId="0" borderId="2" xfId="0" applyNumberFormat="1" applyFont="1" applyFill="1" applyBorder="1" applyAlignment="1">
      <alignment horizontal="center" vertical="top"/>
    </xf>
    <xf numFmtId="4" fontId="0" fillId="0" borderId="3" xfId="0" applyNumberFormat="1" applyFont="1" applyFill="1" applyBorder="1" applyAlignment="1">
      <alignment horizontal="center" vertical="top"/>
    </xf>
    <xf numFmtId="4" fontId="0" fillId="0" borderId="6" xfId="0" applyNumberFormat="1" applyFont="1" applyFill="1" applyBorder="1" applyAlignment="1">
      <alignment horizontal="center" vertical="top"/>
    </xf>
    <xf numFmtId="4" fontId="6" fillId="0" borderId="2" xfId="0" applyNumberFormat="1" applyFont="1" applyFill="1" applyBorder="1" applyAlignment="1">
      <alignment horizontal="center" vertical="top" wrapText="1"/>
    </xf>
    <xf numFmtId="4" fontId="6" fillId="0" borderId="3" xfId="0" applyNumberFormat="1" applyFont="1" applyFill="1" applyBorder="1" applyAlignment="1">
      <alignment horizontal="center" vertical="top" wrapText="1"/>
    </xf>
    <xf numFmtId="4" fontId="6" fillId="0" borderId="6" xfId="0" applyNumberFormat="1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0" fillId="0" borderId="0" xfId="0" applyFont="1" applyAlignment="1">
      <alignment horizontal="right" vertical="top" wrapText="1"/>
    </xf>
    <xf numFmtId="16" fontId="0" fillId="0" borderId="2" xfId="0" applyNumberFormat="1" applyBorder="1" applyAlignment="1">
      <alignment horizontal="center" vertical="top"/>
    </xf>
    <xf numFmtId="4" fontId="0" fillId="0" borderId="2" xfId="0" applyNumberFormat="1" applyFont="1" applyBorder="1" applyAlignment="1">
      <alignment horizontal="center" vertical="top" wrapText="1"/>
    </xf>
    <xf numFmtId="4" fontId="0" fillId="0" borderId="3" xfId="0" applyNumberFormat="1" applyFont="1" applyBorder="1" applyAlignment="1">
      <alignment horizontal="center" vertical="top" wrapText="1"/>
    </xf>
    <xf numFmtId="4" fontId="0" fillId="0" borderId="6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 wrapText="1"/>
    </xf>
    <xf numFmtId="4" fontId="6" fillId="0" borderId="6" xfId="0" applyNumberFormat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49" fontId="10" fillId="2" borderId="2" xfId="0" applyNumberFormat="1" applyFont="1" applyFill="1" applyBorder="1" applyAlignment="1">
      <alignment horizontal="center" vertical="top" wrapText="1"/>
    </xf>
    <xf numFmtId="2" fontId="0" fillId="0" borderId="2" xfId="0" applyNumberFormat="1" applyFont="1" applyBorder="1" applyAlignment="1">
      <alignment horizontal="center" vertical="top"/>
    </xf>
    <xf numFmtId="2" fontId="0" fillId="0" borderId="3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/>
    </xf>
    <xf numFmtId="3" fontId="0" fillId="0" borderId="3" xfId="0" applyNumberFormat="1" applyFont="1" applyBorder="1" applyAlignment="1">
      <alignment horizontal="center" vertical="top"/>
    </xf>
    <xf numFmtId="3" fontId="0" fillId="0" borderId="6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0" fillId="0" borderId="2" xfId="0" applyNumberForma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14" fontId="0" fillId="0" borderId="6" xfId="0" applyNumberFormat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" fontId="0" fillId="0" borderId="2" xfId="0" applyNumberFormat="1" applyFont="1" applyFill="1" applyBorder="1" applyAlignment="1">
      <alignment horizontal="center" vertical="top" wrapText="1"/>
    </xf>
    <xf numFmtId="4" fontId="0" fillId="0" borderId="3" xfId="0" applyNumberFormat="1" applyFont="1" applyFill="1" applyBorder="1" applyAlignment="1">
      <alignment horizontal="center" vertical="top" wrapText="1"/>
    </xf>
    <xf numFmtId="4" fontId="0" fillId="0" borderId="6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2" xfId="0" applyNumberFormat="1" applyFont="1" applyBorder="1" applyAlignment="1">
      <alignment horizontal="center" vertical="top"/>
    </xf>
    <xf numFmtId="14" fontId="0" fillId="0" borderId="3" xfId="0" applyNumberFormat="1" applyFont="1" applyBorder="1" applyAlignment="1">
      <alignment horizontal="center" vertical="top"/>
    </xf>
    <xf numFmtId="14" fontId="0" fillId="0" borderId="6" xfId="0" applyNumberFormat="1" applyFont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3" fontId="0" fillId="0" borderId="1" xfId="0" applyNumberFormat="1" applyFont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top"/>
    </xf>
    <xf numFmtId="4" fontId="6" fillId="2" borderId="3" xfId="0" applyNumberFormat="1" applyFont="1" applyFill="1" applyBorder="1" applyAlignment="1">
      <alignment horizontal="center" vertical="top"/>
    </xf>
    <xf numFmtId="4" fontId="6" fillId="2" borderId="6" xfId="0" applyNumberFormat="1" applyFont="1" applyFill="1" applyBorder="1" applyAlignment="1">
      <alignment horizontal="center" vertical="top"/>
    </xf>
    <xf numFmtId="2" fontId="0" fillId="0" borderId="2" xfId="0" applyNumberFormat="1" applyFont="1" applyBorder="1" applyAlignment="1">
      <alignment horizontal="center" vertical="top" wrapText="1"/>
    </xf>
    <xf numFmtId="2" fontId="0" fillId="0" borderId="3" xfId="0" applyNumberFormat="1" applyFont="1" applyBorder="1" applyAlignment="1">
      <alignment horizontal="center" vertical="top" wrapText="1"/>
    </xf>
    <xf numFmtId="2" fontId="0" fillId="0" borderId="6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center" vertical="top"/>
    </xf>
    <xf numFmtId="49" fontId="0" fillId="0" borderId="4" xfId="0" applyNumberFormat="1" applyBorder="1" applyAlignment="1">
      <alignment horizontal="left" vertical="top"/>
    </xf>
    <xf numFmtId="0" fontId="0" fillId="0" borderId="7" xfId="0" applyFill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2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center" vertical="top"/>
    </xf>
    <xf numFmtId="0" fontId="0" fillId="0" borderId="14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0" fillId="0" borderId="1" xfId="0" applyFont="1" applyBorder="1"/>
    <xf numFmtId="0" fontId="0" fillId="0" borderId="1" xfId="0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0" fillId="0" borderId="3" xfId="0" applyBorder="1"/>
    <xf numFmtId="0" fontId="0" fillId="0" borderId="6" xfId="0" applyBorder="1"/>
    <xf numFmtId="1" fontId="0" fillId="0" borderId="2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horizontal="center" vertical="top" wrapText="1"/>
    </xf>
    <xf numFmtId="1" fontId="0" fillId="0" borderId="6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4" xfId="0" applyBorder="1" applyAlignment="1">
      <alignment horizontal="center" wrapText="1"/>
    </xf>
    <xf numFmtId="49" fontId="0" fillId="0" borderId="3" xfId="0" applyNumberFormat="1" applyFont="1" applyBorder="1" applyAlignment="1">
      <alignment horizontal="center" vertical="top" wrapText="1"/>
    </xf>
    <xf numFmtId="49" fontId="0" fillId="0" borderId="6" xfId="0" applyNumberFormat="1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49" fontId="0" fillId="0" borderId="10" xfId="0" applyNumberFormat="1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49" fontId="0" fillId="0" borderId="12" xfId="0" applyNumberFormat="1" applyFont="1" applyBorder="1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51"/>
  <sheetViews>
    <sheetView tabSelected="1" topLeftCell="A129" zoomScale="75" zoomScaleNormal="75" workbookViewId="0">
      <selection activeCell="Y10" sqref="Y10"/>
    </sheetView>
  </sheetViews>
  <sheetFormatPr defaultRowHeight="15"/>
  <cols>
    <col min="1" max="1" width="8.5703125" customWidth="1"/>
    <col min="2" max="2" width="33.7109375" customWidth="1"/>
    <col min="3" max="3" width="9.28515625" customWidth="1"/>
    <col min="4" max="4" width="16.85546875" customWidth="1"/>
    <col min="5" max="5" width="11.42578125" hidden="1" customWidth="1"/>
    <col min="6" max="6" width="18.7109375" hidden="1" customWidth="1"/>
    <col min="7" max="7" width="14.7109375" customWidth="1"/>
    <col min="8" max="8" width="15.28515625" customWidth="1"/>
    <col min="9" max="9" width="15" customWidth="1"/>
    <col min="10" max="10" width="14.7109375" hidden="1" customWidth="1"/>
    <col min="11" max="12" width="14.5703125" hidden="1" customWidth="1"/>
    <col min="13" max="13" width="14.140625" hidden="1" customWidth="1"/>
    <col min="14" max="14" width="13.85546875" hidden="1" customWidth="1"/>
    <col min="15" max="15" width="18.28515625" customWidth="1"/>
    <col min="16" max="16" width="9" customWidth="1"/>
    <col min="17" max="17" width="8.140625" customWidth="1"/>
    <col min="18" max="18" width="9.42578125" customWidth="1"/>
    <col min="19" max="19" width="9.140625" customWidth="1"/>
    <col min="20" max="24" width="13.7109375" hidden="1" customWidth="1"/>
    <col min="25" max="25" width="41.5703125" customWidth="1"/>
    <col min="28" max="28" width="11.28515625" bestFit="1" customWidth="1"/>
  </cols>
  <sheetData>
    <row r="1" spans="1:25" ht="35.25" customHeight="1">
      <c r="O1" s="213" t="s">
        <v>199</v>
      </c>
      <c r="P1" s="214"/>
      <c r="Q1" s="214"/>
      <c r="R1" s="214"/>
      <c r="S1" s="214"/>
      <c r="T1" s="214"/>
      <c r="U1" s="214"/>
      <c r="V1" s="214"/>
      <c r="W1" s="214"/>
      <c r="X1" s="214"/>
    </row>
    <row r="2" spans="1:25" ht="42" customHeight="1">
      <c r="A2" s="318" t="s">
        <v>61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</row>
    <row r="3" spans="1:25">
      <c r="A3" s="318" t="s">
        <v>69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</row>
    <row r="4" spans="1:25">
      <c r="A4" s="318" t="s">
        <v>198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</row>
    <row r="6" spans="1:25" ht="74.25" customHeight="1">
      <c r="A6" s="323" t="s">
        <v>0</v>
      </c>
      <c r="B6" s="325" t="s">
        <v>68</v>
      </c>
      <c r="C6" s="340" t="s">
        <v>62</v>
      </c>
      <c r="D6" s="330"/>
      <c r="E6" s="324" t="s">
        <v>1</v>
      </c>
      <c r="F6" s="328" t="s">
        <v>3</v>
      </c>
      <c r="G6" s="329"/>
      <c r="H6" s="329"/>
      <c r="I6" s="329"/>
      <c r="J6" s="329"/>
      <c r="K6" s="329"/>
      <c r="L6" s="329"/>
      <c r="M6" s="329"/>
      <c r="N6" s="330"/>
      <c r="O6" s="324" t="s">
        <v>5</v>
      </c>
      <c r="P6" s="324"/>
      <c r="Q6" s="324"/>
      <c r="R6" s="324"/>
      <c r="S6" s="324"/>
      <c r="T6" s="324"/>
      <c r="U6" s="324"/>
      <c r="V6" s="324"/>
      <c r="W6" s="324"/>
      <c r="X6" s="324"/>
    </row>
    <row r="7" spans="1:25" ht="40.15" customHeight="1">
      <c r="A7" s="323"/>
      <c r="B7" s="326"/>
      <c r="C7" s="331" t="s">
        <v>63</v>
      </c>
      <c r="D7" s="331" t="s">
        <v>64</v>
      </c>
      <c r="E7" s="324"/>
      <c r="F7" s="324" t="s">
        <v>2</v>
      </c>
      <c r="G7" s="323" t="s">
        <v>4</v>
      </c>
      <c r="H7" s="322">
        <v>2024</v>
      </c>
      <c r="I7" s="323"/>
      <c r="J7" s="323"/>
      <c r="K7" s="323"/>
      <c r="L7" s="323"/>
      <c r="M7" s="323"/>
      <c r="N7" s="323"/>
      <c r="O7" s="324" t="s">
        <v>6</v>
      </c>
      <c r="P7" s="324" t="s">
        <v>7</v>
      </c>
      <c r="Q7" s="323" t="s">
        <v>8</v>
      </c>
      <c r="R7" s="323"/>
      <c r="S7" s="323"/>
      <c r="T7" s="323"/>
      <c r="U7" s="323"/>
      <c r="V7" s="323"/>
      <c r="W7" s="323"/>
      <c r="X7" s="323"/>
      <c r="Y7" s="78"/>
    </row>
    <row r="8" spans="1:25" ht="21" customHeight="1">
      <c r="A8" s="323"/>
      <c r="B8" s="326"/>
      <c r="C8" s="324"/>
      <c r="D8" s="324"/>
      <c r="E8" s="324"/>
      <c r="F8" s="324"/>
      <c r="G8" s="323"/>
      <c r="H8" s="323"/>
      <c r="I8" s="323"/>
      <c r="J8" s="323"/>
      <c r="K8" s="323"/>
      <c r="L8" s="323"/>
      <c r="M8" s="323"/>
      <c r="N8" s="323"/>
      <c r="O8" s="324"/>
      <c r="P8" s="324"/>
      <c r="Q8" s="74" t="s">
        <v>4</v>
      </c>
      <c r="R8" s="322" t="s">
        <v>194</v>
      </c>
      <c r="S8" s="323"/>
      <c r="T8" s="323"/>
      <c r="U8" s="323"/>
      <c r="V8" s="323"/>
      <c r="W8" s="323"/>
      <c r="X8" s="323"/>
      <c r="Y8" s="78"/>
    </row>
    <row r="9" spans="1:25" ht="30" customHeight="1">
      <c r="A9" s="323"/>
      <c r="B9" s="327"/>
      <c r="C9" s="324"/>
      <c r="D9" s="324"/>
      <c r="E9" s="324"/>
      <c r="F9" s="324"/>
      <c r="G9" s="323"/>
      <c r="H9" s="146" t="s">
        <v>65</v>
      </c>
      <c r="I9" s="146" t="s">
        <v>66</v>
      </c>
      <c r="J9" s="10">
        <v>2016</v>
      </c>
      <c r="K9" s="10">
        <v>2017</v>
      </c>
      <c r="L9" s="10">
        <v>2018</v>
      </c>
      <c r="M9" s="10">
        <v>2019</v>
      </c>
      <c r="N9" s="10">
        <v>2020</v>
      </c>
      <c r="O9" s="11"/>
      <c r="P9" s="11"/>
      <c r="Q9" s="9"/>
      <c r="R9" s="146" t="s">
        <v>65</v>
      </c>
      <c r="S9" s="146" t="s">
        <v>66</v>
      </c>
      <c r="T9" s="10">
        <v>2016</v>
      </c>
      <c r="U9" s="10">
        <v>2017</v>
      </c>
      <c r="V9" s="10">
        <v>2018</v>
      </c>
      <c r="W9" s="10">
        <v>2019</v>
      </c>
      <c r="X9" s="10">
        <v>2020</v>
      </c>
    </row>
    <row r="10" spans="1:25" ht="30" customHeight="1">
      <c r="A10" s="173">
        <v>1</v>
      </c>
      <c r="B10" s="173"/>
      <c r="C10" s="4">
        <v>2</v>
      </c>
      <c r="D10" s="4">
        <v>3</v>
      </c>
      <c r="E10" s="4">
        <v>4</v>
      </c>
      <c r="F10" s="4">
        <v>5</v>
      </c>
      <c r="G10" s="4">
        <v>4</v>
      </c>
      <c r="H10" s="4">
        <v>5</v>
      </c>
      <c r="I10" s="4">
        <v>5</v>
      </c>
      <c r="J10" s="4">
        <v>9</v>
      </c>
      <c r="K10" s="4">
        <v>10</v>
      </c>
      <c r="L10" s="4">
        <v>11</v>
      </c>
      <c r="M10" s="4">
        <v>12</v>
      </c>
      <c r="N10" s="4">
        <v>13</v>
      </c>
      <c r="O10" s="4">
        <v>7</v>
      </c>
      <c r="P10" s="4">
        <v>8</v>
      </c>
      <c r="Q10" s="4">
        <v>9</v>
      </c>
      <c r="R10" s="4">
        <v>10</v>
      </c>
      <c r="S10" s="4">
        <v>11</v>
      </c>
      <c r="T10" s="4">
        <v>19</v>
      </c>
      <c r="U10" s="4">
        <v>20</v>
      </c>
      <c r="V10" s="4">
        <v>21</v>
      </c>
      <c r="W10" s="4">
        <v>22</v>
      </c>
      <c r="X10" s="4">
        <v>23</v>
      </c>
    </row>
    <row r="11" spans="1:25" ht="30.75" customHeight="1">
      <c r="A11" s="335" t="s">
        <v>70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78"/>
    </row>
    <row r="12" spans="1:25" ht="30" customHeight="1">
      <c r="A12" s="283" t="s">
        <v>48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78"/>
    </row>
    <row r="13" spans="1:25" ht="30" customHeight="1">
      <c r="A13" s="283" t="s">
        <v>25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78"/>
    </row>
    <row r="14" spans="1:25" ht="23.25" customHeight="1">
      <c r="A14" s="283" t="s">
        <v>55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78"/>
    </row>
    <row r="15" spans="1:25" ht="23.25" customHeight="1">
      <c r="A15" s="283" t="s">
        <v>90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78"/>
    </row>
    <row r="16" spans="1:25" ht="16.149999999999999" customHeight="1">
      <c r="A16" s="337" t="s">
        <v>13</v>
      </c>
      <c r="B16" s="319" t="s">
        <v>33</v>
      </c>
      <c r="C16" s="332"/>
      <c r="D16" s="247"/>
      <c r="E16" s="332" t="s">
        <v>71</v>
      </c>
      <c r="F16" s="34" t="s">
        <v>9</v>
      </c>
      <c r="G16" s="276">
        <v>2799270.64</v>
      </c>
      <c r="H16" s="276">
        <v>2799270.64</v>
      </c>
      <c r="I16" s="276">
        <v>2799270.64</v>
      </c>
      <c r="J16" s="35">
        <f>J17</f>
        <v>188170.08</v>
      </c>
      <c r="K16" s="35">
        <f>K17</f>
        <v>189655.48</v>
      </c>
      <c r="L16" s="35">
        <f>L17</f>
        <v>189655.48</v>
      </c>
      <c r="M16" s="35">
        <f>M17</f>
        <v>189655.48</v>
      </c>
      <c r="N16" s="35">
        <f>N17</f>
        <v>189655.48</v>
      </c>
      <c r="O16" s="173" t="s">
        <v>15</v>
      </c>
      <c r="P16" s="173" t="s">
        <v>15</v>
      </c>
      <c r="Q16" s="173" t="s">
        <v>15</v>
      </c>
      <c r="R16" s="173" t="s">
        <v>15</v>
      </c>
      <c r="S16" s="173" t="s">
        <v>15</v>
      </c>
      <c r="T16" s="173" t="s">
        <v>15</v>
      </c>
      <c r="U16" s="173" t="s">
        <v>15</v>
      </c>
      <c r="V16" s="173" t="s">
        <v>15</v>
      </c>
      <c r="W16" s="173" t="s">
        <v>15</v>
      </c>
      <c r="X16" s="173" t="s">
        <v>15</v>
      </c>
    </row>
    <row r="17" spans="1:24" ht="45">
      <c r="A17" s="338"/>
      <c r="B17" s="320"/>
      <c r="C17" s="333"/>
      <c r="D17" s="248"/>
      <c r="E17" s="333"/>
      <c r="F17" s="36" t="s">
        <v>10</v>
      </c>
      <c r="G17" s="277"/>
      <c r="H17" s="277"/>
      <c r="I17" s="277"/>
      <c r="J17" s="37">
        <f>J18+J19</f>
        <v>188170.08</v>
      </c>
      <c r="K17" s="37">
        <f>K18+K19</f>
        <v>189655.48</v>
      </c>
      <c r="L17" s="37">
        <f>L18+L19</f>
        <v>189655.48</v>
      </c>
      <c r="M17" s="37">
        <f>M18+M19</f>
        <v>189655.48</v>
      </c>
      <c r="N17" s="37">
        <f>N18+N19</f>
        <v>189655.48</v>
      </c>
      <c r="O17" s="173"/>
      <c r="P17" s="173"/>
      <c r="Q17" s="173"/>
      <c r="R17" s="173"/>
      <c r="S17" s="173"/>
      <c r="T17" s="173"/>
      <c r="U17" s="173"/>
      <c r="V17" s="173"/>
      <c r="W17" s="173"/>
      <c r="X17" s="173"/>
    </row>
    <row r="18" spans="1:24" ht="33" customHeight="1">
      <c r="A18" s="338"/>
      <c r="B18" s="321"/>
      <c r="C18" s="334"/>
      <c r="D18" s="249"/>
      <c r="E18" s="334"/>
      <c r="F18" s="38" t="s">
        <v>11</v>
      </c>
      <c r="G18" s="277"/>
      <c r="H18" s="277"/>
      <c r="I18" s="277"/>
      <c r="J18" s="39">
        <f>J24+J30++J58++J82+J88+J52</f>
        <v>188170.08</v>
      </c>
      <c r="K18" s="39">
        <f>K24+K30++K52+K58+K82+K88+K36+K42</f>
        <v>189655.48</v>
      </c>
      <c r="L18" s="39">
        <f>L24+L30+L36+L52+L58+L82+L88</f>
        <v>189655.48</v>
      </c>
      <c r="M18" s="39">
        <f>M24+M30+M52+M58+M82+M88+M36</f>
        <v>189655.48</v>
      </c>
      <c r="N18" s="39">
        <f>N24+N36+N52+N58++N82+N88</f>
        <v>189655.48</v>
      </c>
      <c r="O18" s="173"/>
      <c r="P18" s="173"/>
      <c r="Q18" s="173"/>
      <c r="R18" s="173"/>
      <c r="S18" s="173"/>
      <c r="T18" s="173"/>
      <c r="U18" s="173"/>
      <c r="V18" s="173"/>
      <c r="W18" s="173"/>
      <c r="X18" s="173"/>
    </row>
    <row r="19" spans="1:24" ht="24" hidden="1" customHeight="1">
      <c r="A19" s="338"/>
      <c r="B19" s="319"/>
      <c r="C19" s="332"/>
      <c r="D19" s="250"/>
      <c r="E19" s="332"/>
      <c r="F19" s="34" t="s">
        <v>27</v>
      </c>
      <c r="G19" s="277"/>
      <c r="H19" s="277"/>
      <c r="I19" s="277"/>
      <c r="J19" s="35">
        <f>J25+J31+J37+J53</f>
        <v>0</v>
      </c>
      <c r="K19" s="35">
        <f>K25+K31+K37+K53</f>
        <v>0</v>
      </c>
      <c r="L19" s="35">
        <f>L25+L31+L37+L53</f>
        <v>0</v>
      </c>
      <c r="M19" s="35">
        <f>M25+M31+M37+M53</f>
        <v>0</v>
      </c>
      <c r="N19" s="35">
        <f>N25+N31+N37+N53</f>
        <v>0</v>
      </c>
      <c r="O19" s="173"/>
      <c r="P19" s="173"/>
      <c r="Q19" s="173"/>
      <c r="R19" s="173"/>
      <c r="S19" s="173"/>
      <c r="T19" s="173"/>
      <c r="U19" s="173"/>
      <c r="V19" s="173"/>
      <c r="W19" s="173"/>
      <c r="X19" s="173"/>
    </row>
    <row r="20" spans="1:24" ht="45" hidden="1" customHeight="1">
      <c r="A20" s="338"/>
      <c r="B20" s="320"/>
      <c r="C20" s="333"/>
      <c r="D20" s="248"/>
      <c r="E20" s="333"/>
      <c r="F20" s="36" t="s">
        <v>28</v>
      </c>
      <c r="G20" s="277"/>
      <c r="H20" s="277"/>
      <c r="I20" s="277"/>
      <c r="J20" s="37">
        <f>J26+J32+J40+J54</f>
        <v>0</v>
      </c>
      <c r="K20" s="37">
        <f>K26+K32+K40+K54</f>
        <v>0</v>
      </c>
      <c r="L20" s="37">
        <f>L26+L32+L40+L54</f>
        <v>0</v>
      </c>
      <c r="M20" s="37">
        <f>M26+M32+M40+M54</f>
        <v>0</v>
      </c>
      <c r="N20" s="37">
        <f>N26+N32+N40+N54</f>
        <v>0</v>
      </c>
      <c r="O20" s="173"/>
      <c r="P20" s="173"/>
      <c r="Q20" s="173"/>
      <c r="R20" s="173"/>
      <c r="S20" s="173"/>
      <c r="T20" s="173"/>
      <c r="U20" s="173"/>
      <c r="V20" s="173"/>
      <c r="W20" s="173"/>
      <c r="X20" s="173"/>
    </row>
    <row r="21" spans="1:24" ht="15" hidden="1" customHeight="1">
      <c r="A21" s="339"/>
      <c r="B21" s="321"/>
      <c r="C21" s="334"/>
      <c r="D21" s="249"/>
      <c r="E21" s="334"/>
      <c r="F21" s="38"/>
      <c r="G21" s="278"/>
      <c r="H21" s="278"/>
      <c r="I21" s="278"/>
      <c r="J21" s="40"/>
      <c r="K21" s="40"/>
      <c r="L21" s="40"/>
      <c r="M21" s="40"/>
      <c r="N21" s="40"/>
      <c r="O21" s="173"/>
      <c r="P21" s="173"/>
      <c r="Q21" s="173"/>
      <c r="R21" s="173"/>
      <c r="S21" s="173"/>
      <c r="T21" s="173"/>
      <c r="U21" s="173"/>
      <c r="V21" s="173"/>
      <c r="W21" s="173"/>
      <c r="X21" s="173"/>
    </row>
    <row r="22" spans="1:24" ht="16.149999999999999" hidden="1" customHeight="1">
      <c r="A22" s="270" t="s">
        <v>13</v>
      </c>
      <c r="B22" s="210" t="s">
        <v>26</v>
      </c>
      <c r="C22" s="173">
        <v>605</v>
      </c>
      <c r="D22" s="173">
        <v>2610199</v>
      </c>
      <c r="E22" s="210" t="s">
        <v>72</v>
      </c>
      <c r="F22" s="4" t="s">
        <v>9</v>
      </c>
      <c r="G22" s="162">
        <f>I22</f>
        <v>0</v>
      </c>
      <c r="H22" s="216">
        <v>0</v>
      </c>
      <c r="I22" s="216">
        <v>0</v>
      </c>
      <c r="J22" s="16">
        <f>J23+J26</f>
        <v>0</v>
      </c>
      <c r="K22" s="4">
        <f>K23+K26</f>
        <v>0</v>
      </c>
      <c r="L22" s="4">
        <f>L23+L26</f>
        <v>0</v>
      </c>
      <c r="M22" s="4">
        <f>M23+M26</f>
        <v>0</v>
      </c>
      <c r="N22" s="4">
        <f>N23+N26</f>
        <v>0</v>
      </c>
      <c r="O22" s="210" t="s">
        <v>49</v>
      </c>
      <c r="P22" s="269" t="s">
        <v>50</v>
      </c>
      <c r="Q22" s="235">
        <v>0</v>
      </c>
      <c r="R22" s="235">
        <v>0</v>
      </c>
      <c r="S22" s="235">
        <v>0</v>
      </c>
      <c r="T22" s="235">
        <v>0</v>
      </c>
      <c r="U22" s="235"/>
      <c r="V22" s="235"/>
      <c r="W22" s="235"/>
      <c r="X22" s="235"/>
    </row>
    <row r="23" spans="1:24" ht="45" hidden="1" customHeight="1">
      <c r="A23" s="271"/>
      <c r="B23" s="173"/>
      <c r="C23" s="173"/>
      <c r="D23" s="173"/>
      <c r="E23" s="173"/>
      <c r="F23" s="4" t="s">
        <v>10</v>
      </c>
      <c r="G23" s="233"/>
      <c r="H23" s="217"/>
      <c r="I23" s="217"/>
      <c r="J23" s="16">
        <f>J24+J25</f>
        <v>0</v>
      </c>
      <c r="K23" s="4">
        <v>0</v>
      </c>
      <c r="L23" s="4">
        <v>0</v>
      </c>
      <c r="M23" s="4">
        <v>0</v>
      </c>
      <c r="N23" s="4">
        <v>0</v>
      </c>
      <c r="O23" s="235"/>
      <c r="P23" s="235"/>
      <c r="Q23" s="235"/>
      <c r="R23" s="235"/>
      <c r="S23" s="235"/>
      <c r="T23" s="235"/>
      <c r="U23" s="235"/>
      <c r="V23" s="235"/>
      <c r="W23" s="235"/>
      <c r="X23" s="235"/>
    </row>
    <row r="24" spans="1:24" ht="49.15" hidden="1" customHeight="1">
      <c r="A24" s="271"/>
      <c r="B24" s="173"/>
      <c r="C24" s="173"/>
      <c r="D24" s="173"/>
      <c r="E24" s="173"/>
      <c r="F24" s="4" t="s">
        <v>11</v>
      </c>
      <c r="G24" s="233"/>
      <c r="H24" s="217"/>
      <c r="I24" s="217"/>
      <c r="J24" s="13">
        <v>0</v>
      </c>
      <c r="K24" s="6">
        <v>0</v>
      </c>
      <c r="L24" s="4">
        <v>0</v>
      </c>
      <c r="M24" s="4">
        <v>0</v>
      </c>
      <c r="N24" s="4">
        <v>0</v>
      </c>
      <c r="O24" s="235"/>
      <c r="P24" s="235"/>
      <c r="Q24" s="235"/>
      <c r="R24" s="235"/>
      <c r="S24" s="235"/>
      <c r="T24" s="235"/>
      <c r="U24" s="235"/>
      <c r="V24" s="235"/>
      <c r="W24" s="235"/>
      <c r="X24" s="235"/>
    </row>
    <row r="25" spans="1:24" ht="30" hidden="1" customHeight="1">
      <c r="A25" s="271"/>
      <c r="B25" s="173"/>
      <c r="C25" s="173"/>
      <c r="D25" s="173"/>
      <c r="E25" s="173"/>
      <c r="F25" s="15" t="s">
        <v>27</v>
      </c>
      <c r="G25" s="233"/>
      <c r="H25" s="217"/>
      <c r="I25" s="21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235"/>
      <c r="P25" s="235"/>
      <c r="Q25" s="235"/>
      <c r="R25" s="235"/>
      <c r="S25" s="235"/>
      <c r="T25" s="235"/>
      <c r="U25" s="235"/>
      <c r="V25" s="235"/>
      <c r="W25" s="235"/>
      <c r="X25" s="235"/>
    </row>
    <row r="26" spans="1:24" ht="45" hidden="1" customHeight="1">
      <c r="A26" s="271"/>
      <c r="B26" s="173"/>
      <c r="C26" s="173"/>
      <c r="D26" s="173"/>
      <c r="E26" s="173"/>
      <c r="F26" s="15" t="s">
        <v>28</v>
      </c>
      <c r="G26" s="233"/>
      <c r="H26" s="217"/>
      <c r="I26" s="21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235"/>
      <c r="P26" s="235"/>
      <c r="Q26" s="235"/>
      <c r="R26" s="235"/>
      <c r="S26" s="235"/>
      <c r="T26" s="235"/>
      <c r="U26" s="235"/>
      <c r="V26" s="235"/>
      <c r="W26" s="235"/>
      <c r="X26" s="235"/>
    </row>
    <row r="27" spans="1:24" ht="145.15" hidden="1" customHeight="1">
      <c r="A27" s="272"/>
      <c r="B27" s="173"/>
      <c r="C27" s="173"/>
      <c r="D27" s="173"/>
      <c r="E27" s="173"/>
      <c r="F27" s="4"/>
      <c r="G27" s="234"/>
      <c r="H27" s="218"/>
      <c r="I27" s="218"/>
      <c r="J27" s="6"/>
      <c r="K27" s="6"/>
      <c r="L27" s="6"/>
      <c r="M27" s="6"/>
      <c r="N27" s="6"/>
      <c r="O27" s="235"/>
      <c r="P27" s="235"/>
      <c r="Q27" s="235"/>
      <c r="R27" s="235"/>
      <c r="S27" s="235"/>
      <c r="T27" s="235"/>
      <c r="U27" s="235"/>
      <c r="V27" s="235"/>
      <c r="W27" s="235"/>
      <c r="X27" s="235"/>
    </row>
    <row r="28" spans="1:24" ht="34.9" hidden="1" customHeight="1">
      <c r="A28" s="232" t="s">
        <v>17</v>
      </c>
      <c r="B28" s="236" t="s">
        <v>73</v>
      </c>
      <c r="C28" s="173">
        <v>2014</v>
      </c>
      <c r="D28" s="173">
        <v>2014</v>
      </c>
      <c r="E28" s="236" t="s">
        <v>72</v>
      </c>
      <c r="F28" s="4" t="s">
        <v>9</v>
      </c>
      <c r="G28" s="6">
        <f>H28+I28+J28+K28+L28+M28+N28</f>
        <v>0</v>
      </c>
      <c r="H28" s="4">
        <f t="shared" ref="H28:N28" si="0">H29</f>
        <v>0</v>
      </c>
      <c r="I28" s="82">
        <f t="shared" si="0"/>
        <v>0</v>
      </c>
      <c r="J28" s="4">
        <f t="shared" si="0"/>
        <v>0</v>
      </c>
      <c r="K28" s="4">
        <f t="shared" si="0"/>
        <v>0</v>
      </c>
      <c r="L28" s="4">
        <f t="shared" si="0"/>
        <v>0</v>
      </c>
      <c r="M28" s="4">
        <f t="shared" si="0"/>
        <v>0</v>
      </c>
      <c r="N28" s="4">
        <f t="shared" si="0"/>
        <v>0</v>
      </c>
      <c r="O28" s="210" t="s">
        <v>52</v>
      </c>
      <c r="P28" s="269" t="s">
        <v>21</v>
      </c>
      <c r="Q28" s="235">
        <v>177</v>
      </c>
      <c r="R28" s="235">
        <v>177</v>
      </c>
      <c r="S28" s="235"/>
      <c r="T28" s="235"/>
      <c r="U28" s="235"/>
      <c r="V28" s="235"/>
      <c r="W28" s="235"/>
      <c r="X28" s="235"/>
    </row>
    <row r="29" spans="1:24" ht="34.9" hidden="1" customHeight="1">
      <c r="A29" s="233"/>
      <c r="B29" s="236"/>
      <c r="C29" s="173"/>
      <c r="D29" s="173"/>
      <c r="E29" s="236"/>
      <c r="F29" s="4" t="s">
        <v>10</v>
      </c>
      <c r="G29" s="6">
        <f>H29+I29+J29+K29+L29+M29+N29</f>
        <v>0</v>
      </c>
      <c r="H29" s="4">
        <v>0</v>
      </c>
      <c r="I29" s="82">
        <f>I30</f>
        <v>0</v>
      </c>
      <c r="J29" s="4">
        <f>J30</f>
        <v>0</v>
      </c>
      <c r="K29" s="4">
        <f>K30</f>
        <v>0</v>
      </c>
      <c r="L29" s="4">
        <f>L30</f>
        <v>0</v>
      </c>
      <c r="M29" s="4">
        <f>M30</f>
        <v>0</v>
      </c>
      <c r="N29" s="4">
        <f>N31</f>
        <v>0</v>
      </c>
      <c r="O29" s="235"/>
      <c r="P29" s="235"/>
      <c r="Q29" s="235"/>
      <c r="R29" s="235"/>
      <c r="S29" s="235"/>
      <c r="T29" s="235"/>
      <c r="U29" s="235"/>
      <c r="V29" s="235"/>
      <c r="W29" s="235"/>
      <c r="X29" s="235"/>
    </row>
    <row r="30" spans="1:24" ht="34.9" hidden="1" customHeight="1">
      <c r="A30" s="233"/>
      <c r="B30" s="236"/>
      <c r="C30" s="173"/>
      <c r="D30" s="173"/>
      <c r="E30" s="236"/>
      <c r="F30" s="4" t="s">
        <v>11</v>
      </c>
      <c r="G30" s="6">
        <f>H30+I30+J30+K30+L30+M30+N30</f>
        <v>0</v>
      </c>
      <c r="H30" s="4">
        <v>0</v>
      </c>
      <c r="I30" s="82">
        <v>0</v>
      </c>
      <c r="J30" s="6">
        <v>0</v>
      </c>
      <c r="K30" s="6">
        <v>0</v>
      </c>
      <c r="L30" s="4">
        <v>0</v>
      </c>
      <c r="M30" s="4">
        <v>0</v>
      </c>
      <c r="N30" s="4">
        <v>0</v>
      </c>
      <c r="O30" s="235"/>
      <c r="P30" s="235"/>
      <c r="Q30" s="235"/>
      <c r="R30" s="235"/>
      <c r="S30" s="235"/>
      <c r="T30" s="235"/>
      <c r="U30" s="235"/>
      <c r="V30" s="235"/>
      <c r="W30" s="235"/>
      <c r="X30" s="235"/>
    </row>
    <row r="31" spans="1:24" ht="34.9" hidden="1" customHeight="1">
      <c r="A31" s="233"/>
      <c r="B31" s="236"/>
      <c r="C31" s="173"/>
      <c r="D31" s="173"/>
      <c r="E31" s="236"/>
      <c r="F31" s="4" t="s">
        <v>12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235"/>
      <c r="P31" s="235"/>
      <c r="Q31" s="235"/>
      <c r="R31" s="235"/>
      <c r="S31" s="235"/>
      <c r="T31" s="235"/>
      <c r="U31" s="235"/>
      <c r="V31" s="235"/>
      <c r="W31" s="235"/>
      <c r="X31" s="235"/>
    </row>
    <row r="32" spans="1:24" ht="34.9" hidden="1" customHeight="1">
      <c r="A32" s="233"/>
      <c r="B32" s="236"/>
      <c r="C32" s="173"/>
      <c r="D32" s="173"/>
      <c r="E32" s="236"/>
      <c r="F32" s="15" t="s">
        <v>28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235"/>
      <c r="P32" s="235"/>
      <c r="Q32" s="235"/>
      <c r="R32" s="235"/>
      <c r="S32" s="235"/>
      <c r="T32" s="235"/>
      <c r="U32" s="235"/>
      <c r="V32" s="235"/>
      <c r="W32" s="235"/>
      <c r="X32" s="235"/>
    </row>
    <row r="33" spans="1:24" ht="9" hidden="1" customHeight="1">
      <c r="A33" s="234"/>
      <c r="B33" s="236"/>
      <c r="C33" s="173"/>
      <c r="D33" s="173"/>
      <c r="E33" s="236"/>
      <c r="F33" s="4"/>
      <c r="G33" s="6"/>
      <c r="H33" s="6"/>
      <c r="I33" s="6"/>
      <c r="J33" s="6"/>
      <c r="K33" s="6"/>
      <c r="L33" s="6"/>
      <c r="M33" s="6"/>
      <c r="N33" s="6"/>
      <c r="O33" s="235"/>
      <c r="P33" s="235"/>
      <c r="Q33" s="235"/>
      <c r="R33" s="235"/>
      <c r="S33" s="235"/>
      <c r="T33" s="235"/>
      <c r="U33" s="235"/>
      <c r="V33" s="235"/>
      <c r="W33" s="235"/>
      <c r="X33" s="235"/>
    </row>
    <row r="34" spans="1:24" ht="34.9" hidden="1" customHeight="1">
      <c r="A34" s="270" t="s">
        <v>18</v>
      </c>
      <c r="B34" s="236" t="s">
        <v>29</v>
      </c>
      <c r="C34" s="173">
        <v>2015</v>
      </c>
      <c r="D34" s="173">
        <v>2015</v>
      </c>
      <c r="E34" s="236" t="s">
        <v>72</v>
      </c>
      <c r="F34" s="4" t="s">
        <v>9</v>
      </c>
      <c r="G34" s="6">
        <f t="shared" ref="G34:G40" si="1">H34+I34+J34+K34+L34+M34+N34</f>
        <v>0</v>
      </c>
      <c r="H34" s="4">
        <f t="shared" ref="H34:N34" si="2">H35+H39+H40</f>
        <v>0</v>
      </c>
      <c r="I34" s="4">
        <f t="shared" si="2"/>
        <v>0</v>
      </c>
      <c r="J34" s="4">
        <f t="shared" si="2"/>
        <v>0</v>
      </c>
      <c r="K34" s="4">
        <f t="shared" si="2"/>
        <v>0</v>
      </c>
      <c r="L34" s="4">
        <f t="shared" si="2"/>
        <v>0</v>
      </c>
      <c r="M34" s="4">
        <f t="shared" si="2"/>
        <v>0</v>
      </c>
      <c r="N34" s="4">
        <f t="shared" si="2"/>
        <v>0</v>
      </c>
      <c r="O34" s="210" t="s">
        <v>56</v>
      </c>
      <c r="P34" s="269" t="s">
        <v>21</v>
      </c>
      <c r="Q34" s="235">
        <v>1</v>
      </c>
      <c r="R34" s="235"/>
      <c r="S34" s="235">
        <v>1</v>
      </c>
      <c r="T34" s="235"/>
      <c r="U34" s="235"/>
      <c r="V34" s="235"/>
      <c r="W34" s="235"/>
      <c r="X34" s="235"/>
    </row>
    <row r="35" spans="1:24" ht="34.9" hidden="1" customHeight="1">
      <c r="A35" s="271"/>
      <c r="B35" s="236"/>
      <c r="C35" s="173"/>
      <c r="D35" s="173"/>
      <c r="E35" s="236"/>
      <c r="F35" s="4" t="s">
        <v>10</v>
      </c>
      <c r="G35" s="6">
        <f t="shared" si="1"/>
        <v>0</v>
      </c>
      <c r="H35" s="4">
        <f t="shared" ref="H35:N35" si="3">H36+H37+H38</f>
        <v>0</v>
      </c>
      <c r="I35" s="4">
        <f t="shared" si="3"/>
        <v>0</v>
      </c>
      <c r="J35" s="4">
        <f t="shared" si="3"/>
        <v>0</v>
      </c>
      <c r="K35" s="4">
        <f t="shared" si="3"/>
        <v>0</v>
      </c>
      <c r="L35" s="4">
        <f t="shared" si="3"/>
        <v>0</v>
      </c>
      <c r="M35" s="4">
        <f t="shared" si="3"/>
        <v>0</v>
      </c>
      <c r="N35" s="4">
        <f t="shared" si="3"/>
        <v>0</v>
      </c>
      <c r="O35" s="235"/>
      <c r="P35" s="235"/>
      <c r="Q35" s="235"/>
      <c r="R35" s="235"/>
      <c r="S35" s="235"/>
      <c r="T35" s="235"/>
      <c r="U35" s="235"/>
      <c r="V35" s="235"/>
      <c r="W35" s="235"/>
      <c r="X35" s="235"/>
    </row>
    <row r="36" spans="1:24" ht="34.9" hidden="1" customHeight="1">
      <c r="A36" s="271"/>
      <c r="B36" s="236"/>
      <c r="C36" s="173"/>
      <c r="D36" s="173"/>
      <c r="E36" s="236"/>
      <c r="F36" s="4" t="s">
        <v>11</v>
      </c>
      <c r="G36" s="6">
        <f t="shared" si="1"/>
        <v>0</v>
      </c>
      <c r="H36" s="4">
        <v>0</v>
      </c>
      <c r="I36" s="4">
        <v>0</v>
      </c>
      <c r="J36" s="6">
        <v>0</v>
      </c>
      <c r="K36" s="4">
        <v>0</v>
      </c>
      <c r="L36" s="4">
        <v>0</v>
      </c>
      <c r="M36" s="4">
        <v>0</v>
      </c>
      <c r="N36" s="4">
        <v>0</v>
      </c>
      <c r="O36" s="235"/>
      <c r="P36" s="235"/>
      <c r="Q36" s="235"/>
      <c r="R36" s="235"/>
      <c r="S36" s="235"/>
      <c r="T36" s="235"/>
      <c r="U36" s="235"/>
      <c r="V36" s="235"/>
      <c r="W36" s="235"/>
      <c r="X36" s="235"/>
    </row>
    <row r="37" spans="1:24" ht="69" hidden="1" customHeight="1">
      <c r="A37" s="271"/>
      <c r="B37" s="236"/>
      <c r="C37" s="173"/>
      <c r="D37" s="173"/>
      <c r="E37" s="236"/>
      <c r="F37" s="15" t="s">
        <v>30</v>
      </c>
      <c r="G37" s="6">
        <f t="shared" si="1"/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235"/>
      <c r="P37" s="235"/>
      <c r="Q37" s="235"/>
      <c r="R37" s="235"/>
      <c r="S37" s="235"/>
      <c r="T37" s="235"/>
      <c r="U37" s="235"/>
      <c r="V37" s="235"/>
      <c r="W37" s="235"/>
      <c r="X37" s="235"/>
    </row>
    <row r="38" spans="1:24" ht="50.45" hidden="1" customHeight="1">
      <c r="A38" s="271"/>
      <c r="B38" s="236"/>
      <c r="C38" s="173"/>
      <c r="D38" s="173"/>
      <c r="E38" s="236"/>
      <c r="F38" s="4"/>
      <c r="G38" s="6">
        <f t="shared" si="1"/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235"/>
      <c r="P38" s="235"/>
      <c r="Q38" s="235"/>
      <c r="R38" s="235"/>
      <c r="S38" s="235"/>
      <c r="T38" s="235"/>
      <c r="U38" s="235"/>
      <c r="V38" s="235"/>
      <c r="W38" s="235"/>
      <c r="X38" s="235"/>
    </row>
    <row r="39" spans="1:24" ht="34.9" hidden="1" customHeight="1">
      <c r="A39" s="271"/>
      <c r="B39" s="236"/>
      <c r="C39" s="173"/>
      <c r="D39" s="173"/>
      <c r="E39" s="236"/>
      <c r="F39" s="4"/>
      <c r="G39" s="6">
        <f t="shared" si="1"/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235"/>
      <c r="P39" s="235"/>
      <c r="Q39" s="235"/>
      <c r="R39" s="235"/>
      <c r="S39" s="235"/>
      <c r="T39" s="235"/>
      <c r="U39" s="235"/>
      <c r="V39" s="235"/>
      <c r="W39" s="235"/>
      <c r="X39" s="235"/>
    </row>
    <row r="40" spans="1:24" ht="34.9" hidden="1" customHeight="1">
      <c r="A40" s="271"/>
      <c r="B40" s="236"/>
      <c r="C40" s="173"/>
      <c r="D40" s="173"/>
      <c r="E40" s="236"/>
      <c r="F40" s="15" t="s">
        <v>28</v>
      </c>
      <c r="G40" s="6">
        <f t="shared" si="1"/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235"/>
      <c r="P40" s="235"/>
      <c r="Q40" s="235"/>
      <c r="R40" s="235"/>
      <c r="S40" s="235"/>
      <c r="T40" s="235"/>
      <c r="U40" s="235"/>
      <c r="V40" s="235"/>
      <c r="W40" s="235"/>
      <c r="X40" s="235"/>
    </row>
    <row r="41" spans="1:24" ht="18" hidden="1" customHeight="1">
      <c r="A41" s="272"/>
      <c r="B41" s="236"/>
      <c r="C41" s="173"/>
      <c r="D41" s="173"/>
      <c r="E41" s="236"/>
      <c r="F41" s="4"/>
      <c r="G41" s="6"/>
      <c r="H41" s="6"/>
      <c r="I41" s="6"/>
      <c r="J41" s="6"/>
      <c r="K41" s="6"/>
      <c r="L41" s="6"/>
      <c r="M41" s="6"/>
      <c r="N41" s="6"/>
      <c r="O41" s="235"/>
      <c r="P41" s="235"/>
      <c r="Q41" s="235"/>
      <c r="R41" s="235"/>
      <c r="S41" s="235"/>
      <c r="T41" s="235"/>
      <c r="U41" s="235"/>
      <c r="V41" s="235"/>
      <c r="W41" s="235"/>
      <c r="X41" s="235"/>
    </row>
    <row r="42" spans="1:24" ht="18" hidden="1" customHeight="1">
      <c r="A42" s="261" t="s">
        <v>19</v>
      </c>
      <c r="B42" s="236" t="s">
        <v>51</v>
      </c>
      <c r="C42" s="173">
        <v>2017</v>
      </c>
      <c r="D42" s="173">
        <v>2017</v>
      </c>
      <c r="E42" s="236" t="s">
        <v>72</v>
      </c>
      <c r="F42" s="4" t="s">
        <v>9</v>
      </c>
      <c r="G42" s="6">
        <f t="shared" ref="G42:G48" si="4">H42+I42+J42+K42+L42+M42+N42</f>
        <v>0</v>
      </c>
      <c r="H42" s="4">
        <f t="shared" ref="H42:N42" si="5">H43+H47+H48</f>
        <v>0</v>
      </c>
      <c r="I42" s="4">
        <f t="shared" si="5"/>
        <v>0</v>
      </c>
      <c r="J42" s="4">
        <f t="shared" si="5"/>
        <v>0</v>
      </c>
      <c r="K42" s="4">
        <f t="shared" si="5"/>
        <v>0</v>
      </c>
      <c r="L42" s="4">
        <f t="shared" si="5"/>
        <v>0</v>
      </c>
      <c r="M42" s="4">
        <f t="shared" si="5"/>
        <v>0</v>
      </c>
      <c r="N42" s="4">
        <f t="shared" si="5"/>
        <v>0</v>
      </c>
      <c r="O42" s="210" t="s">
        <v>57</v>
      </c>
      <c r="P42" s="269" t="s">
        <v>21</v>
      </c>
      <c r="Q42" s="232">
        <v>1</v>
      </c>
      <c r="R42" s="232"/>
      <c r="S42" s="232"/>
      <c r="T42" s="232"/>
      <c r="U42" s="232">
        <v>1</v>
      </c>
      <c r="V42" s="232"/>
      <c r="W42" s="232"/>
      <c r="X42" s="232"/>
    </row>
    <row r="43" spans="1:24" ht="18" hidden="1" customHeight="1">
      <c r="A43" s="262"/>
      <c r="B43" s="236"/>
      <c r="C43" s="173"/>
      <c r="D43" s="173"/>
      <c r="E43" s="236"/>
      <c r="F43" s="4" t="s">
        <v>10</v>
      </c>
      <c r="G43" s="6">
        <f t="shared" si="4"/>
        <v>0</v>
      </c>
      <c r="H43" s="4">
        <f t="shared" ref="H43:N43" si="6">H44+H45+H46</f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  <c r="O43" s="235"/>
      <c r="P43" s="235"/>
      <c r="Q43" s="233"/>
      <c r="R43" s="233"/>
      <c r="S43" s="233"/>
      <c r="T43" s="233"/>
      <c r="U43" s="233"/>
      <c r="V43" s="233"/>
      <c r="W43" s="233"/>
      <c r="X43" s="233"/>
    </row>
    <row r="44" spans="1:24" ht="18" hidden="1" customHeight="1">
      <c r="A44" s="262"/>
      <c r="B44" s="236"/>
      <c r="C44" s="173"/>
      <c r="D44" s="173"/>
      <c r="E44" s="236"/>
      <c r="F44" s="4" t="s">
        <v>11</v>
      </c>
      <c r="G44" s="6">
        <f t="shared" si="4"/>
        <v>0</v>
      </c>
      <c r="H44" s="4">
        <v>0</v>
      </c>
      <c r="I44" s="4">
        <v>0</v>
      </c>
      <c r="J44" s="6">
        <v>0</v>
      </c>
      <c r="K44" s="4">
        <v>0</v>
      </c>
      <c r="L44" s="4">
        <v>0</v>
      </c>
      <c r="M44" s="4">
        <v>0</v>
      </c>
      <c r="N44" s="4">
        <v>0</v>
      </c>
      <c r="O44" s="235"/>
      <c r="P44" s="235"/>
      <c r="Q44" s="233"/>
      <c r="R44" s="233"/>
      <c r="S44" s="233"/>
      <c r="T44" s="233"/>
      <c r="U44" s="233"/>
      <c r="V44" s="233"/>
      <c r="W44" s="233"/>
      <c r="X44" s="233"/>
    </row>
    <row r="45" spans="1:24" ht="18" hidden="1" customHeight="1">
      <c r="A45" s="262"/>
      <c r="B45" s="236"/>
      <c r="C45" s="173"/>
      <c r="D45" s="173"/>
      <c r="E45" s="236"/>
      <c r="F45" s="15" t="s">
        <v>30</v>
      </c>
      <c r="G45" s="6">
        <f t="shared" si="4"/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235"/>
      <c r="P45" s="235"/>
      <c r="Q45" s="233"/>
      <c r="R45" s="233"/>
      <c r="S45" s="233"/>
      <c r="T45" s="233"/>
      <c r="U45" s="233"/>
      <c r="V45" s="233"/>
      <c r="W45" s="233"/>
      <c r="X45" s="233"/>
    </row>
    <row r="46" spans="1:24" ht="18" hidden="1" customHeight="1">
      <c r="A46" s="262"/>
      <c r="B46" s="236"/>
      <c r="C46" s="173"/>
      <c r="D46" s="173"/>
      <c r="E46" s="236"/>
      <c r="F46" s="4"/>
      <c r="G46" s="6">
        <f t="shared" si="4"/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235"/>
      <c r="P46" s="235"/>
      <c r="Q46" s="233"/>
      <c r="R46" s="233"/>
      <c r="S46" s="233"/>
      <c r="T46" s="233"/>
      <c r="U46" s="233"/>
      <c r="V46" s="233"/>
      <c r="W46" s="233"/>
      <c r="X46" s="233"/>
    </row>
    <row r="47" spans="1:24" ht="18" hidden="1" customHeight="1">
      <c r="A47" s="262"/>
      <c r="B47" s="236"/>
      <c r="C47" s="173"/>
      <c r="D47" s="173"/>
      <c r="E47" s="236"/>
      <c r="F47" s="4"/>
      <c r="G47" s="6">
        <f t="shared" si="4"/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235"/>
      <c r="P47" s="235"/>
      <c r="Q47" s="233"/>
      <c r="R47" s="233"/>
      <c r="S47" s="233"/>
      <c r="T47" s="233"/>
      <c r="U47" s="233"/>
      <c r="V47" s="233"/>
      <c r="W47" s="233"/>
      <c r="X47" s="233"/>
    </row>
    <row r="48" spans="1:24" ht="18" hidden="1" customHeight="1">
      <c r="A48" s="262"/>
      <c r="B48" s="236"/>
      <c r="C48" s="173"/>
      <c r="D48" s="173"/>
      <c r="E48" s="236"/>
      <c r="F48" s="15" t="s">
        <v>28</v>
      </c>
      <c r="G48" s="6">
        <f t="shared" si="4"/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235"/>
      <c r="P48" s="235"/>
      <c r="Q48" s="233"/>
      <c r="R48" s="233"/>
      <c r="S48" s="233"/>
      <c r="T48" s="233"/>
      <c r="U48" s="233"/>
      <c r="V48" s="233"/>
      <c r="W48" s="233"/>
      <c r="X48" s="233"/>
    </row>
    <row r="49" spans="1:24" ht="18" hidden="1" customHeight="1">
      <c r="A49" s="263"/>
      <c r="B49" s="236"/>
      <c r="C49" s="173"/>
      <c r="D49" s="173"/>
      <c r="E49" s="236"/>
      <c r="F49" s="4"/>
      <c r="G49" s="6"/>
      <c r="H49" s="6"/>
      <c r="I49" s="6"/>
      <c r="J49" s="6"/>
      <c r="K49" s="6"/>
      <c r="L49" s="6"/>
      <c r="M49" s="6"/>
      <c r="N49" s="6"/>
      <c r="O49" s="235"/>
      <c r="P49" s="235"/>
      <c r="Q49" s="234"/>
      <c r="R49" s="234"/>
      <c r="S49" s="234"/>
      <c r="T49" s="234"/>
      <c r="U49" s="234"/>
      <c r="V49" s="234"/>
      <c r="W49" s="234"/>
      <c r="X49" s="234"/>
    </row>
    <row r="50" spans="1:24" ht="16.149999999999999" customHeight="1">
      <c r="A50" s="239" t="s">
        <v>93</v>
      </c>
      <c r="B50" s="192" t="s">
        <v>75</v>
      </c>
      <c r="C50" s="173">
        <v>605</v>
      </c>
      <c r="D50" s="247" t="s">
        <v>156</v>
      </c>
      <c r="E50" s="236" t="s">
        <v>71</v>
      </c>
      <c r="F50" s="4" t="s">
        <v>9</v>
      </c>
      <c r="G50" s="232">
        <v>2611749.64</v>
      </c>
      <c r="H50" s="232">
        <v>2611749.64</v>
      </c>
      <c r="I50" s="232">
        <v>2611749.64</v>
      </c>
      <c r="J50" s="4">
        <f t="shared" ref="J50:N51" si="7">J51</f>
        <v>186170.08</v>
      </c>
      <c r="K50" s="4">
        <f t="shared" si="7"/>
        <v>187655.48</v>
      </c>
      <c r="L50" s="4">
        <f t="shared" si="7"/>
        <v>187655.48</v>
      </c>
      <c r="M50" s="4">
        <f t="shared" si="7"/>
        <v>187655.48</v>
      </c>
      <c r="N50" s="15">
        <f t="shared" si="7"/>
        <v>187655.48</v>
      </c>
      <c r="O50" s="210" t="s">
        <v>97</v>
      </c>
      <c r="P50" s="269" t="s">
        <v>16</v>
      </c>
      <c r="Q50" s="235">
        <v>100</v>
      </c>
      <c r="R50" s="235">
        <v>100</v>
      </c>
      <c r="S50" s="235">
        <v>100</v>
      </c>
      <c r="T50" s="235">
        <v>33</v>
      </c>
      <c r="U50" s="235">
        <v>33</v>
      </c>
      <c r="V50" s="235">
        <v>33</v>
      </c>
      <c r="W50" s="235">
        <v>33</v>
      </c>
      <c r="X50" s="235">
        <v>33</v>
      </c>
    </row>
    <row r="51" spans="1:24" ht="45">
      <c r="A51" s="153"/>
      <c r="B51" s="192"/>
      <c r="C51" s="173"/>
      <c r="D51" s="248"/>
      <c r="E51" s="236"/>
      <c r="F51" s="4" t="s">
        <v>10</v>
      </c>
      <c r="G51" s="233"/>
      <c r="H51" s="233"/>
      <c r="I51" s="233"/>
      <c r="J51" s="4">
        <f t="shared" si="7"/>
        <v>186170.08</v>
      </c>
      <c r="K51" s="4">
        <f t="shared" si="7"/>
        <v>187655.48</v>
      </c>
      <c r="L51" s="4">
        <f t="shared" si="7"/>
        <v>187655.48</v>
      </c>
      <c r="M51" s="4">
        <f t="shared" si="7"/>
        <v>187655.48</v>
      </c>
      <c r="N51" s="4">
        <f t="shared" si="7"/>
        <v>187655.48</v>
      </c>
      <c r="O51" s="235"/>
      <c r="P51" s="235"/>
      <c r="Q51" s="235"/>
      <c r="R51" s="235"/>
      <c r="S51" s="235"/>
      <c r="T51" s="235"/>
      <c r="U51" s="235"/>
      <c r="V51" s="235"/>
      <c r="W51" s="235"/>
      <c r="X51" s="235"/>
    </row>
    <row r="52" spans="1:24" ht="44.25" customHeight="1">
      <c r="A52" s="153"/>
      <c r="B52" s="192"/>
      <c r="C52" s="173"/>
      <c r="D52" s="249"/>
      <c r="E52" s="236"/>
      <c r="F52" s="4" t="s">
        <v>11</v>
      </c>
      <c r="G52" s="233"/>
      <c r="H52" s="233"/>
      <c r="I52" s="233"/>
      <c r="J52" s="6">
        <v>186170.08</v>
      </c>
      <c r="K52" s="4">
        <v>187655.48</v>
      </c>
      <c r="L52" s="4">
        <v>187655.48</v>
      </c>
      <c r="M52" s="4">
        <v>187655.48</v>
      </c>
      <c r="N52" s="4">
        <v>187655.48</v>
      </c>
      <c r="O52" s="235"/>
      <c r="P52" s="235"/>
      <c r="Q52" s="235"/>
      <c r="R52" s="235"/>
      <c r="S52" s="235"/>
      <c r="T52" s="235"/>
      <c r="U52" s="235"/>
      <c r="V52" s="235"/>
      <c r="W52" s="235"/>
      <c r="X52" s="235"/>
    </row>
    <row r="53" spans="1:24" ht="30" hidden="1" customHeight="1">
      <c r="A53" s="153"/>
      <c r="B53" s="192"/>
      <c r="C53" s="173"/>
      <c r="D53" s="250"/>
      <c r="E53" s="236"/>
      <c r="F53" s="15" t="s">
        <v>30</v>
      </c>
      <c r="G53" s="233"/>
      <c r="H53" s="233"/>
      <c r="I53" s="233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235"/>
      <c r="P53" s="235"/>
      <c r="Q53" s="235"/>
      <c r="R53" s="235"/>
      <c r="S53" s="235"/>
      <c r="T53" s="235"/>
      <c r="U53" s="235"/>
      <c r="V53" s="235"/>
      <c r="W53" s="235"/>
      <c r="X53" s="235"/>
    </row>
    <row r="54" spans="1:24" ht="45" hidden="1" customHeight="1">
      <c r="A54" s="153"/>
      <c r="B54" s="192"/>
      <c r="C54" s="173"/>
      <c r="D54" s="248"/>
      <c r="E54" s="236"/>
      <c r="F54" s="15" t="s">
        <v>28</v>
      </c>
      <c r="G54" s="233"/>
      <c r="H54" s="233"/>
      <c r="I54" s="233"/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235"/>
      <c r="P54" s="235"/>
      <c r="Q54" s="235"/>
      <c r="R54" s="235"/>
      <c r="S54" s="235"/>
      <c r="T54" s="235"/>
      <c r="U54" s="235"/>
      <c r="V54" s="235"/>
      <c r="W54" s="235"/>
      <c r="X54" s="235"/>
    </row>
    <row r="55" spans="1:24" ht="16.5" hidden="1" customHeight="1">
      <c r="A55" s="154"/>
      <c r="B55" s="192"/>
      <c r="C55" s="173"/>
      <c r="D55" s="249"/>
      <c r="E55" s="236"/>
      <c r="F55" s="4"/>
      <c r="G55" s="234"/>
      <c r="H55" s="234"/>
      <c r="I55" s="234"/>
      <c r="J55" s="6"/>
      <c r="K55" s="6"/>
      <c r="L55" s="6"/>
      <c r="M55" s="6"/>
      <c r="N55" s="6"/>
      <c r="O55" s="235"/>
      <c r="P55" s="235"/>
      <c r="Q55" s="235"/>
      <c r="R55" s="235"/>
      <c r="S55" s="235"/>
      <c r="T55" s="235"/>
      <c r="U55" s="235"/>
      <c r="V55" s="235"/>
      <c r="W55" s="235"/>
      <c r="X55" s="235"/>
    </row>
    <row r="56" spans="1:24" ht="16.149999999999999" hidden="1" customHeight="1">
      <c r="A56" s="239" t="s">
        <v>18</v>
      </c>
      <c r="B56" s="210" t="s">
        <v>31</v>
      </c>
      <c r="C56" s="173">
        <v>2016</v>
      </c>
      <c r="D56" s="173">
        <v>2020</v>
      </c>
      <c r="E56" s="236" t="s">
        <v>71</v>
      </c>
      <c r="F56" s="4" t="s">
        <v>9</v>
      </c>
      <c r="G56" s="254">
        <v>0</v>
      </c>
      <c r="H56" s="254">
        <f t="shared" ref="H56:N57" si="8">H57</f>
        <v>0</v>
      </c>
      <c r="I56" s="254">
        <f t="shared" si="8"/>
        <v>0</v>
      </c>
      <c r="J56" s="5">
        <f t="shared" si="8"/>
        <v>2000</v>
      </c>
      <c r="K56" s="5">
        <f t="shared" si="8"/>
        <v>2000</v>
      </c>
      <c r="L56" s="5">
        <f t="shared" si="8"/>
        <v>2000</v>
      </c>
      <c r="M56" s="5">
        <f t="shared" si="8"/>
        <v>2000</v>
      </c>
      <c r="N56" s="5">
        <f t="shared" si="8"/>
        <v>2000</v>
      </c>
      <c r="O56" s="210" t="s">
        <v>32</v>
      </c>
      <c r="P56" s="210" t="s">
        <v>21</v>
      </c>
      <c r="Q56" s="173">
        <v>0</v>
      </c>
      <c r="R56" s="173">
        <v>0</v>
      </c>
      <c r="S56" s="173">
        <v>0</v>
      </c>
      <c r="T56" s="173">
        <v>20</v>
      </c>
      <c r="U56" s="173">
        <v>20</v>
      </c>
      <c r="V56" s="173">
        <v>20</v>
      </c>
      <c r="W56" s="173">
        <v>20</v>
      </c>
      <c r="X56" s="173">
        <v>20</v>
      </c>
    </row>
    <row r="57" spans="1:24" ht="45" hidden="1" customHeight="1">
      <c r="A57" s="153"/>
      <c r="B57" s="173"/>
      <c r="C57" s="173"/>
      <c r="D57" s="173"/>
      <c r="E57" s="236"/>
      <c r="F57" s="4" t="s">
        <v>10</v>
      </c>
      <c r="G57" s="255"/>
      <c r="H57" s="255"/>
      <c r="I57" s="255"/>
      <c r="J57" s="5">
        <f t="shared" si="8"/>
        <v>2000</v>
      </c>
      <c r="K57" s="5">
        <f t="shared" si="8"/>
        <v>2000</v>
      </c>
      <c r="L57" s="5">
        <f t="shared" si="8"/>
        <v>2000</v>
      </c>
      <c r="M57" s="5">
        <f t="shared" si="8"/>
        <v>2000</v>
      </c>
      <c r="N57" s="5">
        <f t="shared" si="8"/>
        <v>2000</v>
      </c>
      <c r="O57" s="173"/>
      <c r="P57" s="173"/>
      <c r="Q57" s="173"/>
      <c r="R57" s="173"/>
      <c r="S57" s="173"/>
      <c r="T57" s="173"/>
      <c r="U57" s="173"/>
      <c r="V57" s="173"/>
      <c r="W57" s="173"/>
      <c r="X57" s="173"/>
    </row>
    <row r="58" spans="1:24" ht="49.15" hidden="1" customHeight="1">
      <c r="A58" s="153"/>
      <c r="B58" s="173"/>
      <c r="C58" s="173"/>
      <c r="D58" s="173"/>
      <c r="E58" s="236"/>
      <c r="F58" s="4" t="s">
        <v>11</v>
      </c>
      <c r="G58" s="255"/>
      <c r="H58" s="255"/>
      <c r="I58" s="255"/>
      <c r="J58" s="5">
        <v>2000</v>
      </c>
      <c r="K58" s="5">
        <v>2000</v>
      </c>
      <c r="L58" s="5">
        <v>2000</v>
      </c>
      <c r="M58" s="5">
        <v>2000</v>
      </c>
      <c r="N58" s="5">
        <v>2000</v>
      </c>
      <c r="O58" s="173"/>
      <c r="P58" s="173"/>
      <c r="Q58" s="173"/>
      <c r="R58" s="173"/>
      <c r="S58" s="173"/>
      <c r="T58" s="173"/>
      <c r="U58" s="173"/>
      <c r="V58" s="173"/>
      <c r="W58" s="173"/>
      <c r="X58" s="173"/>
    </row>
    <row r="59" spans="1:24" ht="60" hidden="1" customHeight="1">
      <c r="A59" s="153"/>
      <c r="B59" s="173"/>
      <c r="C59" s="173"/>
      <c r="D59" s="173"/>
      <c r="E59" s="236"/>
      <c r="F59" s="4" t="s">
        <v>12</v>
      </c>
      <c r="G59" s="255"/>
      <c r="H59" s="255"/>
      <c r="I59" s="255"/>
      <c r="J59" s="5">
        <f t="shared" ref="J59:N60" si="9">J83+J89</f>
        <v>0</v>
      </c>
      <c r="K59" s="5">
        <f t="shared" si="9"/>
        <v>0</v>
      </c>
      <c r="L59" s="5">
        <f t="shared" si="9"/>
        <v>0</v>
      </c>
      <c r="M59" s="5">
        <f t="shared" si="9"/>
        <v>0</v>
      </c>
      <c r="N59" s="5">
        <f t="shared" si="9"/>
        <v>0</v>
      </c>
      <c r="O59" s="173"/>
      <c r="P59" s="173"/>
      <c r="Q59" s="173"/>
      <c r="R59" s="173"/>
      <c r="S59" s="173"/>
      <c r="T59" s="173"/>
      <c r="U59" s="173"/>
      <c r="V59" s="173"/>
      <c r="W59" s="173"/>
      <c r="X59" s="173"/>
    </row>
    <row r="60" spans="1:24" ht="45" hidden="1" customHeight="1">
      <c r="A60" s="153"/>
      <c r="B60" s="173"/>
      <c r="C60" s="173"/>
      <c r="D60" s="173"/>
      <c r="E60" s="236"/>
      <c r="F60" s="15" t="s">
        <v>28</v>
      </c>
      <c r="G60" s="255"/>
      <c r="H60" s="255"/>
      <c r="I60" s="255"/>
      <c r="J60" s="5">
        <f t="shared" si="9"/>
        <v>0</v>
      </c>
      <c r="K60" s="5">
        <f t="shared" si="9"/>
        <v>0</v>
      </c>
      <c r="L60" s="5">
        <f t="shared" si="9"/>
        <v>0</v>
      </c>
      <c r="M60" s="5">
        <f t="shared" si="9"/>
        <v>0</v>
      </c>
      <c r="N60" s="5">
        <f t="shared" si="9"/>
        <v>0</v>
      </c>
      <c r="O60" s="173"/>
      <c r="P60" s="173"/>
      <c r="Q60" s="173"/>
      <c r="R60" s="173"/>
      <c r="S60" s="173"/>
      <c r="T60" s="173"/>
      <c r="U60" s="173"/>
      <c r="V60" s="173"/>
      <c r="W60" s="173"/>
      <c r="X60" s="173"/>
    </row>
    <row r="61" spans="1:24" ht="15" hidden="1" customHeight="1">
      <c r="A61" s="154"/>
      <c r="B61" s="173"/>
      <c r="C61" s="173"/>
      <c r="D61" s="173"/>
      <c r="E61" s="236"/>
      <c r="F61" s="4"/>
      <c r="G61" s="256"/>
      <c r="H61" s="256"/>
      <c r="I61" s="256"/>
      <c r="J61" s="6"/>
      <c r="K61" s="6"/>
      <c r="L61" s="6"/>
      <c r="M61" s="6"/>
      <c r="N61" s="6"/>
      <c r="O61" s="173"/>
      <c r="P61" s="173"/>
      <c r="Q61" s="173"/>
      <c r="R61" s="173"/>
      <c r="S61" s="173"/>
      <c r="T61" s="173"/>
      <c r="U61" s="173"/>
      <c r="V61" s="173"/>
      <c r="W61" s="173"/>
      <c r="X61" s="173"/>
    </row>
    <row r="62" spans="1:24">
      <c r="A62" s="239" t="s">
        <v>172</v>
      </c>
      <c r="B62" s="210" t="s">
        <v>76</v>
      </c>
      <c r="C62" s="173">
        <v>605</v>
      </c>
      <c r="D62" s="247" t="s">
        <v>156</v>
      </c>
      <c r="E62" s="236" t="s">
        <v>71</v>
      </c>
      <c r="F62" s="70" t="s">
        <v>9</v>
      </c>
      <c r="G62" s="232">
        <v>121358</v>
      </c>
      <c r="H62" s="232">
        <v>121358</v>
      </c>
      <c r="I62" s="232">
        <v>121358</v>
      </c>
      <c r="J62" s="70">
        <f t="shared" ref="J62:N63" si="10">J63</f>
        <v>0</v>
      </c>
      <c r="K62" s="70">
        <f t="shared" si="10"/>
        <v>0</v>
      </c>
      <c r="L62" s="70">
        <f t="shared" si="10"/>
        <v>0</v>
      </c>
      <c r="M62" s="70">
        <f t="shared" si="10"/>
        <v>0</v>
      </c>
      <c r="N62" s="70">
        <f t="shared" si="10"/>
        <v>0</v>
      </c>
      <c r="O62" s="210" t="s">
        <v>77</v>
      </c>
      <c r="P62" s="269" t="s">
        <v>21</v>
      </c>
      <c r="Q62" s="171" t="s">
        <v>167</v>
      </c>
      <c r="R62" s="275">
        <v>113</v>
      </c>
      <c r="S62" s="275">
        <v>113</v>
      </c>
      <c r="T62" s="70"/>
      <c r="U62" s="70"/>
      <c r="V62" s="70"/>
      <c r="W62" s="70"/>
      <c r="X62" s="70"/>
    </row>
    <row r="63" spans="1:24" ht="35.25" customHeight="1">
      <c r="A63" s="153"/>
      <c r="B63" s="173"/>
      <c r="C63" s="173"/>
      <c r="D63" s="248"/>
      <c r="E63" s="236"/>
      <c r="F63" s="70" t="s">
        <v>10</v>
      </c>
      <c r="G63" s="233"/>
      <c r="H63" s="233"/>
      <c r="I63" s="233"/>
      <c r="J63" s="70">
        <f t="shared" si="10"/>
        <v>0</v>
      </c>
      <c r="K63" s="70">
        <f t="shared" si="10"/>
        <v>0</v>
      </c>
      <c r="L63" s="70">
        <f t="shared" si="10"/>
        <v>0</v>
      </c>
      <c r="M63" s="70">
        <f t="shared" si="10"/>
        <v>0</v>
      </c>
      <c r="N63" s="70">
        <f t="shared" si="10"/>
        <v>0</v>
      </c>
      <c r="O63" s="235"/>
      <c r="P63" s="235"/>
      <c r="Q63" s="172"/>
      <c r="R63" s="275"/>
      <c r="S63" s="275"/>
      <c r="T63" s="70"/>
      <c r="U63" s="70"/>
      <c r="V63" s="70"/>
      <c r="W63" s="70"/>
      <c r="X63" s="70"/>
    </row>
    <row r="64" spans="1:24" ht="45" hidden="1" customHeight="1">
      <c r="A64" s="153"/>
      <c r="B64" s="173"/>
      <c r="C64" s="173"/>
      <c r="D64" s="249"/>
      <c r="E64" s="236"/>
      <c r="F64" s="70" t="s">
        <v>11</v>
      </c>
      <c r="G64" s="233"/>
      <c r="H64" s="233"/>
      <c r="I64" s="233"/>
      <c r="J64" s="71">
        <v>0</v>
      </c>
      <c r="K64" s="71">
        <v>0</v>
      </c>
      <c r="L64" s="71">
        <v>0</v>
      </c>
      <c r="M64" s="71">
        <v>0</v>
      </c>
      <c r="N64" s="71">
        <v>0</v>
      </c>
      <c r="O64" s="235"/>
      <c r="P64" s="235"/>
      <c r="Q64" s="172"/>
      <c r="R64" s="275"/>
      <c r="S64" s="275"/>
      <c r="T64" s="70"/>
      <c r="U64" s="70"/>
      <c r="V64" s="70"/>
      <c r="W64" s="70"/>
      <c r="X64" s="70"/>
    </row>
    <row r="65" spans="1:24" ht="30" hidden="1" customHeight="1">
      <c r="A65" s="153"/>
      <c r="B65" s="173"/>
      <c r="C65" s="173"/>
      <c r="D65" s="250"/>
      <c r="E65" s="236"/>
      <c r="F65" s="69" t="s">
        <v>30</v>
      </c>
      <c r="G65" s="233"/>
      <c r="H65" s="233"/>
      <c r="I65" s="233"/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235"/>
      <c r="P65" s="235"/>
      <c r="Q65" s="172"/>
      <c r="R65" s="275"/>
      <c r="S65" s="275"/>
      <c r="T65" s="70"/>
      <c r="U65" s="70"/>
      <c r="V65" s="70"/>
      <c r="W65" s="70"/>
      <c r="X65" s="70"/>
    </row>
    <row r="66" spans="1:24" ht="45" hidden="1" customHeight="1">
      <c r="A66" s="153"/>
      <c r="B66" s="173"/>
      <c r="C66" s="173"/>
      <c r="D66" s="248"/>
      <c r="E66" s="236"/>
      <c r="F66" s="69" t="s">
        <v>28</v>
      </c>
      <c r="G66" s="233"/>
      <c r="H66" s="233"/>
      <c r="I66" s="233"/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235"/>
      <c r="P66" s="235"/>
      <c r="Q66" s="172"/>
      <c r="R66" s="275"/>
      <c r="S66" s="275"/>
      <c r="T66" s="70"/>
      <c r="U66" s="70"/>
      <c r="V66" s="70"/>
      <c r="W66" s="70"/>
      <c r="X66" s="70"/>
    </row>
    <row r="67" spans="1:24" ht="15" hidden="1" customHeight="1">
      <c r="A67" s="154"/>
      <c r="B67" s="173"/>
      <c r="C67" s="173"/>
      <c r="D67" s="249"/>
      <c r="E67" s="236"/>
      <c r="F67" s="70"/>
      <c r="G67" s="234"/>
      <c r="H67" s="234"/>
      <c r="I67" s="234"/>
      <c r="J67" s="71"/>
      <c r="K67" s="71"/>
      <c r="L67" s="71"/>
      <c r="M67" s="71"/>
      <c r="N67" s="71"/>
      <c r="O67" s="235"/>
      <c r="P67" s="235"/>
      <c r="Q67" s="172"/>
      <c r="R67" s="275"/>
      <c r="S67" s="275"/>
      <c r="T67" s="70"/>
      <c r="U67" s="70"/>
      <c r="V67" s="70"/>
      <c r="W67" s="70"/>
      <c r="X67" s="70"/>
    </row>
    <row r="68" spans="1:24" ht="51" customHeight="1">
      <c r="A68" s="94" t="s">
        <v>94</v>
      </c>
      <c r="B68" s="93" t="s">
        <v>78</v>
      </c>
      <c r="C68" s="90">
        <v>605</v>
      </c>
      <c r="D68" s="117" t="s">
        <v>156</v>
      </c>
      <c r="E68" s="95"/>
      <c r="F68" s="90"/>
      <c r="G68" s="119">
        <v>39600</v>
      </c>
      <c r="H68" s="119">
        <v>39600</v>
      </c>
      <c r="I68" s="119">
        <v>39600</v>
      </c>
      <c r="J68" s="92"/>
      <c r="K68" s="92"/>
      <c r="L68" s="92"/>
      <c r="M68" s="92"/>
      <c r="N68" s="92"/>
      <c r="O68" s="93" t="s">
        <v>79</v>
      </c>
      <c r="P68" s="110" t="s">
        <v>21</v>
      </c>
      <c r="Q68" s="121" t="s">
        <v>46</v>
      </c>
      <c r="R68" s="96">
        <v>4</v>
      </c>
      <c r="S68" s="96">
        <v>4</v>
      </c>
      <c r="T68" s="90"/>
      <c r="U68" s="90"/>
      <c r="V68" s="90"/>
      <c r="W68" s="90"/>
      <c r="X68" s="90"/>
    </row>
    <row r="69" spans="1:24" ht="15" hidden="1" customHeight="1">
      <c r="A69" s="239" t="s">
        <v>95</v>
      </c>
      <c r="B69" s="237" t="s">
        <v>91</v>
      </c>
      <c r="C69" s="158">
        <v>605</v>
      </c>
      <c r="D69" s="240" t="s">
        <v>156</v>
      </c>
      <c r="E69" s="95"/>
      <c r="F69" s="90"/>
      <c r="G69" s="241">
        <v>0</v>
      </c>
      <c r="H69" s="279">
        <v>0</v>
      </c>
      <c r="I69" s="279">
        <v>0</v>
      </c>
      <c r="J69" s="92"/>
      <c r="K69" s="92"/>
      <c r="L69" s="92"/>
      <c r="M69" s="92"/>
      <c r="N69" s="92"/>
      <c r="O69" s="167" t="s">
        <v>34</v>
      </c>
      <c r="P69" s="239" t="s">
        <v>21</v>
      </c>
      <c r="Q69" s="159" t="s">
        <v>168</v>
      </c>
      <c r="R69" s="159" t="s">
        <v>168</v>
      </c>
      <c r="S69" s="159" t="s">
        <v>168</v>
      </c>
      <c r="T69" s="90"/>
      <c r="U69" s="90"/>
      <c r="V69" s="90"/>
      <c r="W69" s="90"/>
      <c r="X69" s="90"/>
    </row>
    <row r="70" spans="1:24" hidden="1">
      <c r="A70" s="233"/>
      <c r="B70" s="238"/>
      <c r="C70" s="183"/>
      <c r="D70" s="149"/>
      <c r="E70" s="95"/>
      <c r="F70" s="90"/>
      <c r="G70" s="242"/>
      <c r="H70" s="280"/>
      <c r="I70" s="280"/>
      <c r="J70" s="92"/>
      <c r="K70" s="92"/>
      <c r="L70" s="92"/>
      <c r="M70" s="92"/>
      <c r="N70" s="92"/>
      <c r="O70" s="183"/>
      <c r="P70" s="233"/>
      <c r="Q70" s="341"/>
      <c r="R70" s="341"/>
      <c r="S70" s="341"/>
      <c r="T70" s="90"/>
      <c r="U70" s="90"/>
      <c r="V70" s="90"/>
      <c r="W70" s="90"/>
      <c r="X70" s="90"/>
    </row>
    <row r="71" spans="1:24" hidden="1">
      <c r="A71" s="233"/>
      <c r="B71" s="238"/>
      <c r="C71" s="183"/>
      <c r="D71" s="149"/>
      <c r="E71" s="95"/>
      <c r="F71" s="90"/>
      <c r="G71" s="242"/>
      <c r="H71" s="280"/>
      <c r="I71" s="280"/>
      <c r="J71" s="92"/>
      <c r="K71" s="92"/>
      <c r="L71" s="92"/>
      <c r="M71" s="92"/>
      <c r="N71" s="92"/>
      <c r="O71" s="183"/>
      <c r="P71" s="233"/>
      <c r="Q71" s="341"/>
      <c r="R71" s="341"/>
      <c r="S71" s="341"/>
      <c r="T71" s="90"/>
      <c r="U71" s="90"/>
      <c r="V71" s="90"/>
      <c r="W71" s="90"/>
      <c r="X71" s="90"/>
    </row>
    <row r="72" spans="1:24" hidden="1">
      <c r="A72" s="233"/>
      <c r="B72" s="183"/>
      <c r="C72" s="183"/>
      <c r="D72" s="149"/>
      <c r="E72" s="95"/>
      <c r="F72" s="90"/>
      <c r="G72" s="242"/>
      <c r="H72" s="280"/>
      <c r="I72" s="280"/>
      <c r="J72" s="92"/>
      <c r="K72" s="92"/>
      <c r="L72" s="92"/>
      <c r="M72" s="92"/>
      <c r="N72" s="92"/>
      <c r="O72" s="183"/>
      <c r="P72" s="233"/>
      <c r="Q72" s="341"/>
      <c r="R72" s="341"/>
      <c r="S72" s="341"/>
      <c r="T72" s="90"/>
      <c r="U72" s="90"/>
      <c r="V72" s="90"/>
      <c r="W72" s="90"/>
      <c r="X72" s="90"/>
    </row>
    <row r="73" spans="1:24" ht="29.25" hidden="1" customHeight="1">
      <c r="A73" s="234"/>
      <c r="B73" s="222"/>
      <c r="C73" s="222"/>
      <c r="D73" s="150"/>
      <c r="E73" s="95"/>
      <c r="F73" s="90"/>
      <c r="G73" s="243"/>
      <c r="H73" s="281"/>
      <c r="I73" s="281"/>
      <c r="J73" s="92"/>
      <c r="K73" s="92"/>
      <c r="L73" s="92"/>
      <c r="M73" s="92"/>
      <c r="N73" s="92"/>
      <c r="O73" s="222"/>
      <c r="P73" s="234"/>
      <c r="Q73" s="342"/>
      <c r="R73" s="342"/>
      <c r="S73" s="342"/>
      <c r="T73" s="90"/>
      <c r="U73" s="90"/>
      <c r="V73" s="90"/>
      <c r="W73" s="90"/>
      <c r="X73" s="90"/>
    </row>
    <row r="74" spans="1:24" hidden="1">
      <c r="A74" s="239" t="s">
        <v>96</v>
      </c>
      <c r="B74" s="210" t="s">
        <v>92</v>
      </c>
      <c r="C74" s="173">
        <v>605</v>
      </c>
      <c r="D74" s="247" t="s">
        <v>156</v>
      </c>
      <c r="E74" s="236"/>
      <c r="F74" s="90"/>
      <c r="G74" s="241">
        <v>0</v>
      </c>
      <c r="H74" s="241">
        <v>0</v>
      </c>
      <c r="I74" s="241">
        <v>0</v>
      </c>
      <c r="J74" s="90"/>
      <c r="K74" s="90"/>
      <c r="L74" s="90"/>
      <c r="M74" s="90"/>
      <c r="N74" s="90"/>
      <c r="O74" s="210" t="s">
        <v>98</v>
      </c>
      <c r="P74" s="269" t="s">
        <v>16</v>
      </c>
      <c r="Q74" s="282" t="s">
        <v>168</v>
      </c>
      <c r="R74" s="282" t="s">
        <v>168</v>
      </c>
      <c r="S74" s="282" t="s">
        <v>168</v>
      </c>
      <c r="T74" s="90"/>
      <c r="U74" s="90"/>
      <c r="V74" s="90"/>
      <c r="W74" s="90"/>
      <c r="X74" s="90"/>
    </row>
    <row r="75" spans="1:24" hidden="1">
      <c r="A75" s="153"/>
      <c r="B75" s="173"/>
      <c r="C75" s="173"/>
      <c r="D75" s="248"/>
      <c r="E75" s="236"/>
      <c r="F75" s="90"/>
      <c r="G75" s="242"/>
      <c r="H75" s="242"/>
      <c r="I75" s="242"/>
      <c r="J75" s="90"/>
      <c r="K75" s="90"/>
      <c r="L75" s="90"/>
      <c r="M75" s="90"/>
      <c r="N75" s="90"/>
      <c r="O75" s="235"/>
      <c r="P75" s="235"/>
      <c r="Q75" s="282"/>
      <c r="R75" s="282"/>
      <c r="S75" s="282"/>
      <c r="T75" s="90"/>
      <c r="U75" s="90"/>
      <c r="V75" s="90"/>
      <c r="W75" s="90"/>
      <c r="X75" s="90"/>
    </row>
    <row r="76" spans="1:24" hidden="1">
      <c r="A76" s="153"/>
      <c r="B76" s="173"/>
      <c r="C76" s="173"/>
      <c r="D76" s="249"/>
      <c r="E76" s="236"/>
      <c r="F76" s="90"/>
      <c r="G76" s="242"/>
      <c r="H76" s="242"/>
      <c r="I76" s="242"/>
      <c r="J76" s="92"/>
      <c r="K76" s="92"/>
      <c r="L76" s="92"/>
      <c r="M76" s="92"/>
      <c r="N76" s="92"/>
      <c r="O76" s="235"/>
      <c r="P76" s="235"/>
      <c r="Q76" s="282"/>
      <c r="R76" s="282"/>
      <c r="S76" s="282"/>
      <c r="T76" s="90"/>
      <c r="U76" s="90"/>
      <c r="V76" s="90"/>
      <c r="W76" s="90"/>
      <c r="X76" s="90"/>
    </row>
    <row r="77" spans="1:24" hidden="1">
      <c r="A77" s="153"/>
      <c r="B77" s="173"/>
      <c r="C77" s="173"/>
      <c r="D77" s="250"/>
      <c r="E77" s="236"/>
      <c r="F77" s="93"/>
      <c r="G77" s="242"/>
      <c r="H77" s="242"/>
      <c r="I77" s="242"/>
      <c r="J77" s="90"/>
      <c r="K77" s="90"/>
      <c r="L77" s="90"/>
      <c r="M77" s="90"/>
      <c r="N77" s="90"/>
      <c r="O77" s="235"/>
      <c r="P77" s="235"/>
      <c r="Q77" s="282"/>
      <c r="R77" s="282"/>
      <c r="S77" s="282"/>
      <c r="T77" s="90"/>
      <c r="U77" s="90"/>
      <c r="V77" s="90"/>
      <c r="W77" s="90"/>
      <c r="X77" s="90"/>
    </row>
    <row r="78" spans="1:24" hidden="1">
      <c r="A78" s="153"/>
      <c r="B78" s="173"/>
      <c r="C78" s="173"/>
      <c r="D78" s="248"/>
      <c r="E78" s="236"/>
      <c r="F78" s="93"/>
      <c r="G78" s="242"/>
      <c r="H78" s="242"/>
      <c r="I78" s="242"/>
      <c r="J78" s="90"/>
      <c r="K78" s="90"/>
      <c r="L78" s="90"/>
      <c r="M78" s="90"/>
      <c r="N78" s="90"/>
      <c r="O78" s="235"/>
      <c r="P78" s="235"/>
      <c r="Q78" s="282"/>
      <c r="R78" s="282"/>
      <c r="S78" s="282"/>
      <c r="T78" s="90"/>
      <c r="U78" s="90"/>
      <c r="V78" s="90"/>
      <c r="W78" s="90"/>
      <c r="X78" s="90"/>
    </row>
    <row r="79" spans="1:24" ht="30.75" hidden="1" customHeight="1">
      <c r="A79" s="154"/>
      <c r="B79" s="173"/>
      <c r="C79" s="173"/>
      <c r="D79" s="249"/>
      <c r="E79" s="236"/>
      <c r="F79" s="90"/>
      <c r="G79" s="243"/>
      <c r="H79" s="243"/>
      <c r="I79" s="243"/>
      <c r="J79" s="92"/>
      <c r="K79" s="92"/>
      <c r="L79" s="92"/>
      <c r="M79" s="92"/>
      <c r="N79" s="92"/>
      <c r="O79" s="235"/>
      <c r="P79" s="235"/>
      <c r="Q79" s="282"/>
      <c r="R79" s="282"/>
      <c r="S79" s="282"/>
      <c r="T79" s="90"/>
      <c r="U79" s="90"/>
      <c r="V79" s="90"/>
      <c r="W79" s="90"/>
      <c r="X79" s="90"/>
    </row>
    <row r="80" spans="1:24" ht="16.149999999999999" customHeight="1">
      <c r="A80" s="239" t="s">
        <v>95</v>
      </c>
      <c r="B80" s="210" t="s">
        <v>87</v>
      </c>
      <c r="C80" s="173">
        <v>605</v>
      </c>
      <c r="D80" s="247" t="s">
        <v>156</v>
      </c>
      <c r="E80" s="236"/>
      <c r="F80" s="4"/>
      <c r="G80" s="162">
        <v>0</v>
      </c>
      <c r="H80" s="162">
        <v>0</v>
      </c>
      <c r="I80" s="162">
        <v>0</v>
      </c>
      <c r="J80" s="4"/>
      <c r="K80" s="4"/>
      <c r="L80" s="4"/>
      <c r="M80" s="4"/>
      <c r="N80" s="4"/>
      <c r="O80" s="210" t="s">
        <v>88</v>
      </c>
      <c r="P80" s="269" t="s">
        <v>16</v>
      </c>
      <c r="Q80" s="282">
        <v>0</v>
      </c>
      <c r="R80" s="282">
        <v>0</v>
      </c>
      <c r="S80" s="282">
        <v>0</v>
      </c>
      <c r="T80" s="275"/>
      <c r="U80" s="275"/>
      <c r="V80" s="275"/>
      <c r="W80" s="275"/>
      <c r="X80" s="275"/>
    </row>
    <row r="81" spans="1:24">
      <c r="A81" s="153"/>
      <c r="B81" s="173"/>
      <c r="C81" s="173"/>
      <c r="D81" s="248"/>
      <c r="E81" s="236"/>
      <c r="F81" s="4"/>
      <c r="G81" s="184"/>
      <c r="H81" s="184"/>
      <c r="I81" s="184"/>
      <c r="J81" s="4"/>
      <c r="K81" s="4"/>
      <c r="L81" s="4"/>
      <c r="M81" s="4"/>
      <c r="N81" s="4"/>
      <c r="O81" s="235"/>
      <c r="P81" s="235"/>
      <c r="Q81" s="282"/>
      <c r="R81" s="282"/>
      <c r="S81" s="282"/>
      <c r="T81" s="275"/>
      <c r="U81" s="275"/>
      <c r="V81" s="275"/>
      <c r="W81" s="275"/>
      <c r="X81" s="275"/>
    </row>
    <row r="82" spans="1:24" ht="50.45" customHeight="1">
      <c r="A82" s="153"/>
      <c r="B82" s="173"/>
      <c r="C82" s="173"/>
      <c r="D82" s="249"/>
      <c r="E82" s="236"/>
      <c r="F82" s="4"/>
      <c r="G82" s="184"/>
      <c r="H82" s="184"/>
      <c r="I82" s="184"/>
      <c r="J82" s="6"/>
      <c r="K82" s="6"/>
      <c r="L82" s="6"/>
      <c r="M82" s="6"/>
      <c r="N82" s="6"/>
      <c r="O82" s="235"/>
      <c r="P82" s="235"/>
      <c r="Q82" s="282"/>
      <c r="R82" s="282"/>
      <c r="S82" s="282"/>
      <c r="T82" s="275"/>
      <c r="U82" s="275"/>
      <c r="V82" s="275"/>
      <c r="W82" s="275"/>
      <c r="X82" s="275"/>
    </row>
    <row r="83" spans="1:24" ht="14.25" customHeight="1">
      <c r="A83" s="153"/>
      <c r="B83" s="173"/>
      <c r="C83" s="173"/>
      <c r="D83" s="250"/>
      <c r="E83" s="236"/>
      <c r="F83" s="15"/>
      <c r="G83" s="184"/>
      <c r="H83" s="184"/>
      <c r="I83" s="184"/>
      <c r="J83" s="4"/>
      <c r="K83" s="4"/>
      <c r="L83" s="4"/>
      <c r="M83" s="4"/>
      <c r="N83" s="4"/>
      <c r="O83" s="235"/>
      <c r="P83" s="235"/>
      <c r="Q83" s="282"/>
      <c r="R83" s="282"/>
      <c r="S83" s="282"/>
      <c r="T83" s="275"/>
      <c r="U83" s="275"/>
      <c r="V83" s="275"/>
      <c r="W83" s="275"/>
      <c r="X83" s="275"/>
    </row>
    <row r="84" spans="1:24" hidden="1">
      <c r="A84" s="153"/>
      <c r="B84" s="173"/>
      <c r="C84" s="173"/>
      <c r="D84" s="248"/>
      <c r="E84" s="236"/>
      <c r="F84" s="15"/>
      <c r="G84" s="184"/>
      <c r="H84" s="184"/>
      <c r="I84" s="184"/>
      <c r="J84" s="4"/>
      <c r="K84" s="4"/>
      <c r="L84" s="4"/>
      <c r="M84" s="4"/>
      <c r="N84" s="4"/>
      <c r="O84" s="235"/>
      <c r="P84" s="235"/>
      <c r="Q84" s="282"/>
      <c r="R84" s="282"/>
      <c r="S84" s="282"/>
      <c r="T84" s="275"/>
      <c r="U84" s="275"/>
      <c r="V84" s="275"/>
      <c r="W84" s="275"/>
      <c r="X84" s="275"/>
    </row>
    <row r="85" spans="1:24" ht="21" hidden="1" customHeight="1">
      <c r="A85" s="154"/>
      <c r="B85" s="173"/>
      <c r="C85" s="173"/>
      <c r="D85" s="249"/>
      <c r="E85" s="236"/>
      <c r="F85" s="4"/>
      <c r="G85" s="185"/>
      <c r="H85" s="185"/>
      <c r="I85" s="185"/>
      <c r="J85" s="6"/>
      <c r="K85" s="6"/>
      <c r="L85" s="6"/>
      <c r="M85" s="6"/>
      <c r="N85" s="6"/>
      <c r="O85" s="235"/>
      <c r="P85" s="235"/>
      <c r="Q85" s="282"/>
      <c r="R85" s="282"/>
      <c r="S85" s="282"/>
      <c r="T85" s="275"/>
      <c r="U85" s="275"/>
      <c r="V85" s="275"/>
      <c r="W85" s="275"/>
      <c r="X85" s="275"/>
    </row>
    <row r="86" spans="1:24" ht="16.149999999999999" hidden="1" customHeight="1">
      <c r="A86" s="239" t="s">
        <v>19</v>
      </c>
      <c r="B86" s="167" t="s">
        <v>33</v>
      </c>
      <c r="C86" s="158">
        <v>605</v>
      </c>
      <c r="D86" s="158">
        <v>2610199</v>
      </c>
      <c r="E86" s="155" t="s">
        <v>71</v>
      </c>
      <c r="F86" s="4" t="s">
        <v>9</v>
      </c>
      <c r="G86" s="232">
        <f>H86</f>
        <v>0</v>
      </c>
      <c r="H86" s="158">
        <v>0</v>
      </c>
      <c r="I86" s="158">
        <v>0</v>
      </c>
      <c r="J86" s="4">
        <f t="shared" ref="J86:N87" si="11">J87</f>
        <v>0</v>
      </c>
      <c r="K86" s="4">
        <f t="shared" si="11"/>
        <v>0</v>
      </c>
      <c r="L86" s="4">
        <f t="shared" si="11"/>
        <v>0</v>
      </c>
      <c r="M86" s="4">
        <f t="shared" si="11"/>
        <v>0</v>
      </c>
      <c r="N86" s="4">
        <f t="shared" si="11"/>
        <v>0</v>
      </c>
      <c r="O86" s="167" t="s">
        <v>34</v>
      </c>
      <c r="P86" s="239" t="s">
        <v>21</v>
      </c>
      <c r="Q86" s="223">
        <v>0</v>
      </c>
      <c r="R86" s="223">
        <v>0</v>
      </c>
      <c r="S86" s="223">
        <v>0</v>
      </c>
      <c r="T86" s="19"/>
      <c r="U86" s="19"/>
      <c r="V86" s="19"/>
      <c r="W86" s="19"/>
      <c r="X86" s="19"/>
    </row>
    <row r="87" spans="1:24" ht="45" hidden="1">
      <c r="A87" s="153"/>
      <c r="B87" s="149"/>
      <c r="C87" s="183"/>
      <c r="D87" s="183"/>
      <c r="E87" s="257"/>
      <c r="F87" s="4" t="s">
        <v>10</v>
      </c>
      <c r="G87" s="233"/>
      <c r="H87" s="183"/>
      <c r="I87" s="183"/>
      <c r="J87" s="4">
        <f t="shared" si="11"/>
        <v>0</v>
      </c>
      <c r="K87" s="4">
        <f t="shared" si="11"/>
        <v>0</v>
      </c>
      <c r="L87" s="4">
        <f t="shared" si="11"/>
        <v>0</v>
      </c>
      <c r="M87" s="4">
        <f t="shared" si="11"/>
        <v>0</v>
      </c>
      <c r="N87" s="4">
        <f t="shared" si="11"/>
        <v>0</v>
      </c>
      <c r="O87" s="149"/>
      <c r="P87" s="153"/>
      <c r="Q87" s="224"/>
      <c r="R87" s="224"/>
      <c r="S87" s="224"/>
      <c r="T87" s="20"/>
      <c r="U87" s="20"/>
      <c r="V87" s="20"/>
      <c r="W87" s="20"/>
      <c r="X87" s="20"/>
    </row>
    <row r="88" spans="1:24" ht="52.9" hidden="1" customHeight="1">
      <c r="A88" s="153"/>
      <c r="B88" s="149"/>
      <c r="C88" s="183"/>
      <c r="D88" s="183"/>
      <c r="E88" s="257"/>
      <c r="F88" s="4" t="s">
        <v>11</v>
      </c>
      <c r="G88" s="233"/>
      <c r="H88" s="183"/>
      <c r="I88" s="183"/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149"/>
      <c r="P88" s="153"/>
      <c r="Q88" s="224"/>
      <c r="R88" s="224"/>
      <c r="S88" s="224"/>
      <c r="T88" s="20"/>
      <c r="U88" s="20"/>
      <c r="V88" s="20"/>
      <c r="W88" s="20"/>
      <c r="X88" s="20"/>
    </row>
    <row r="89" spans="1:24" ht="30" hidden="1">
      <c r="A89" s="153"/>
      <c r="B89" s="149"/>
      <c r="C89" s="183"/>
      <c r="D89" s="183"/>
      <c r="E89" s="257"/>
      <c r="F89" s="15" t="s">
        <v>30</v>
      </c>
      <c r="G89" s="233"/>
      <c r="H89" s="183"/>
      <c r="I89" s="183"/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149"/>
      <c r="P89" s="153"/>
      <c r="Q89" s="224"/>
      <c r="R89" s="224"/>
      <c r="S89" s="224"/>
      <c r="T89" s="20"/>
      <c r="U89" s="20"/>
      <c r="V89" s="20"/>
      <c r="W89" s="20"/>
      <c r="X89" s="20"/>
    </row>
    <row r="90" spans="1:24" ht="45" hidden="1">
      <c r="A90" s="153"/>
      <c r="B90" s="149"/>
      <c r="C90" s="183"/>
      <c r="D90" s="222"/>
      <c r="E90" s="258"/>
      <c r="F90" s="15" t="s">
        <v>28</v>
      </c>
      <c r="G90" s="234"/>
      <c r="H90" s="222"/>
      <c r="I90" s="222"/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150"/>
      <c r="P90" s="154"/>
      <c r="Q90" s="225"/>
      <c r="R90" s="225"/>
      <c r="S90" s="225"/>
      <c r="T90" s="20"/>
      <c r="U90" s="20"/>
      <c r="V90" s="20"/>
      <c r="W90" s="20"/>
      <c r="X90" s="20"/>
    </row>
    <row r="91" spans="1:24" ht="35.25" customHeight="1">
      <c r="A91" s="283" t="s">
        <v>99</v>
      </c>
      <c r="B91" s="284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5"/>
      <c r="P91" s="285"/>
      <c r="Q91" s="285"/>
      <c r="R91" s="285"/>
      <c r="S91" s="285"/>
      <c r="T91" s="285"/>
      <c r="U91" s="285"/>
      <c r="V91" s="285"/>
      <c r="W91" s="285"/>
      <c r="X91" s="285"/>
    </row>
    <row r="92" spans="1:24" ht="30" customHeight="1">
      <c r="A92" s="273" t="s">
        <v>17</v>
      </c>
      <c r="B92" s="264" t="s">
        <v>80</v>
      </c>
      <c r="C92" s="252"/>
      <c r="D92" s="259"/>
      <c r="E92" s="353" t="s">
        <v>71</v>
      </c>
      <c r="F92" s="41" t="s">
        <v>9</v>
      </c>
      <c r="G92" s="201">
        <f>I92</f>
        <v>667104.16</v>
      </c>
      <c r="H92" s="266">
        <f>H97+H102</f>
        <v>1568924.16</v>
      </c>
      <c r="I92" s="266">
        <f>I97+I102</f>
        <v>667104.16</v>
      </c>
      <c r="J92" s="41" t="e">
        <f>J93</f>
        <v>#REF!</v>
      </c>
      <c r="K92" s="41" t="e">
        <f>K93</f>
        <v>#REF!</v>
      </c>
      <c r="L92" s="41" t="e">
        <f>L93</f>
        <v>#REF!</v>
      </c>
      <c r="M92" s="41" t="e">
        <f>M93</f>
        <v>#REF!</v>
      </c>
      <c r="N92" s="43" t="e">
        <f>N93</f>
        <v>#REF!</v>
      </c>
      <c r="O92" s="158" t="s">
        <v>15</v>
      </c>
      <c r="P92" s="158" t="s">
        <v>15</v>
      </c>
      <c r="Q92" s="158" t="s">
        <v>15</v>
      </c>
      <c r="R92" s="158" t="s">
        <v>15</v>
      </c>
      <c r="S92" s="158" t="s">
        <v>15</v>
      </c>
      <c r="T92" s="158" t="s">
        <v>15</v>
      </c>
      <c r="U92" s="158" t="s">
        <v>15</v>
      </c>
      <c r="V92" s="158" t="s">
        <v>15</v>
      </c>
      <c r="W92" s="158" t="s">
        <v>15</v>
      </c>
      <c r="X92" s="158" t="s">
        <v>15</v>
      </c>
    </row>
    <row r="93" spans="1:24" ht="30.75" customHeight="1">
      <c r="A93" s="274"/>
      <c r="B93" s="265"/>
      <c r="C93" s="253"/>
      <c r="D93" s="260"/>
      <c r="E93" s="354"/>
      <c r="F93" s="41" t="s">
        <v>10</v>
      </c>
      <c r="G93" s="202"/>
      <c r="H93" s="267"/>
      <c r="I93" s="267"/>
      <c r="J93" s="41" t="e">
        <f>J94+J95+J96</f>
        <v>#REF!</v>
      </c>
      <c r="K93" s="41" t="e">
        <f>K94+K95+K96</f>
        <v>#REF!</v>
      </c>
      <c r="L93" s="41" t="e">
        <f>L94+L95+L96</f>
        <v>#REF!</v>
      </c>
      <c r="M93" s="41" t="e">
        <f>M94+M95+M96</f>
        <v>#REF!</v>
      </c>
      <c r="N93" s="43" t="e">
        <f>N94+N95+N96</f>
        <v>#REF!</v>
      </c>
      <c r="O93" s="183"/>
      <c r="P93" s="183"/>
      <c r="Q93" s="183"/>
      <c r="R93" s="183"/>
      <c r="S93" s="183"/>
      <c r="T93" s="183"/>
      <c r="U93" s="183"/>
      <c r="V93" s="183"/>
      <c r="W93" s="183"/>
      <c r="X93" s="183"/>
    </row>
    <row r="94" spans="1:24" ht="12.75" customHeight="1">
      <c r="A94" s="274"/>
      <c r="B94" s="265"/>
      <c r="C94" s="253"/>
      <c r="D94" s="260"/>
      <c r="E94" s="354"/>
      <c r="F94" s="41" t="s">
        <v>11</v>
      </c>
      <c r="G94" s="202"/>
      <c r="H94" s="267"/>
      <c r="I94" s="267"/>
      <c r="J94" s="42" t="e">
        <f>J104+#REF!++#REF!</f>
        <v>#REF!</v>
      </c>
      <c r="K94" s="42" t="e">
        <f>K104+#REF!++#REF!</f>
        <v>#REF!</v>
      </c>
      <c r="L94" s="42" t="e">
        <f>L104+#REF!+#REF!</f>
        <v>#REF!</v>
      </c>
      <c r="M94" s="42" t="e">
        <f>M104+#REF!++#REF!</f>
        <v>#REF!</v>
      </c>
      <c r="N94" s="44" t="e">
        <f>N104+#REF!+#REF!</f>
        <v>#REF!</v>
      </c>
      <c r="O94" s="183"/>
      <c r="P94" s="183"/>
      <c r="Q94" s="183"/>
      <c r="R94" s="183"/>
      <c r="S94" s="183"/>
      <c r="T94" s="183"/>
      <c r="U94" s="183"/>
      <c r="V94" s="183"/>
      <c r="W94" s="183"/>
      <c r="X94" s="183"/>
    </row>
    <row r="95" spans="1:24" ht="33.75" hidden="1" customHeight="1">
      <c r="A95" s="274"/>
      <c r="B95" s="265"/>
      <c r="C95" s="253"/>
      <c r="D95" s="260"/>
      <c r="E95" s="354"/>
      <c r="F95" s="45" t="s">
        <v>30</v>
      </c>
      <c r="G95" s="202"/>
      <c r="H95" s="267"/>
      <c r="I95" s="267"/>
      <c r="J95" s="41">
        <v>0</v>
      </c>
      <c r="K95" s="41">
        <v>0</v>
      </c>
      <c r="L95" s="41">
        <v>0</v>
      </c>
      <c r="M95" s="41">
        <v>0</v>
      </c>
      <c r="N95" s="43">
        <v>0</v>
      </c>
      <c r="O95" s="183"/>
      <c r="P95" s="183"/>
      <c r="Q95" s="183"/>
      <c r="R95" s="183"/>
      <c r="S95" s="183"/>
      <c r="T95" s="183"/>
      <c r="U95" s="183"/>
      <c r="V95" s="183"/>
      <c r="W95" s="183"/>
      <c r="X95" s="183"/>
    </row>
    <row r="96" spans="1:24" ht="51.75" hidden="1" customHeight="1">
      <c r="A96" s="274"/>
      <c r="B96" s="265"/>
      <c r="C96" s="253"/>
      <c r="D96" s="260"/>
      <c r="E96" s="354"/>
      <c r="F96" s="45" t="s">
        <v>28</v>
      </c>
      <c r="G96" s="203"/>
      <c r="H96" s="268"/>
      <c r="I96" s="268"/>
      <c r="J96" s="41">
        <v>0</v>
      </c>
      <c r="K96" s="41">
        <v>0</v>
      </c>
      <c r="L96" s="41">
        <v>0</v>
      </c>
      <c r="M96" s="41">
        <v>0</v>
      </c>
      <c r="N96" s="43">
        <v>0</v>
      </c>
      <c r="O96" s="222"/>
      <c r="P96" s="222"/>
      <c r="Q96" s="222"/>
      <c r="R96" s="222"/>
      <c r="S96" s="222"/>
      <c r="T96" s="222"/>
      <c r="U96" s="222"/>
      <c r="V96" s="222"/>
      <c r="W96" s="222"/>
      <c r="X96" s="222"/>
    </row>
    <row r="97" spans="1:24" ht="51.75" customHeight="1">
      <c r="A97" s="239" t="s">
        <v>104</v>
      </c>
      <c r="B97" s="167" t="s">
        <v>100</v>
      </c>
      <c r="C97" s="158">
        <v>605</v>
      </c>
      <c r="D97" s="259" t="s">
        <v>157</v>
      </c>
      <c r="E97" s="155" t="s">
        <v>72</v>
      </c>
      <c r="F97" s="18" t="s">
        <v>9</v>
      </c>
      <c r="G97" s="162">
        <f>I97</f>
        <v>651624.16</v>
      </c>
      <c r="H97" s="216">
        <v>1553444.16</v>
      </c>
      <c r="I97" s="216">
        <v>651624.16</v>
      </c>
      <c r="J97" s="70">
        <f>J98</f>
        <v>0</v>
      </c>
      <c r="K97" s="70">
        <f>K98</f>
        <v>0</v>
      </c>
      <c r="L97" s="70">
        <f>L98</f>
        <v>0</v>
      </c>
      <c r="M97" s="70">
        <f>M98</f>
        <v>0</v>
      </c>
      <c r="N97" s="17">
        <f>N98</f>
        <v>0</v>
      </c>
      <c r="O97" s="167" t="s">
        <v>101</v>
      </c>
      <c r="P97" s="167" t="s">
        <v>85</v>
      </c>
      <c r="Q97" s="158">
        <v>19.5</v>
      </c>
      <c r="R97" s="158">
        <v>19.5</v>
      </c>
      <c r="S97" s="158">
        <v>19.5</v>
      </c>
      <c r="T97" s="68"/>
      <c r="U97" s="68"/>
      <c r="V97" s="68"/>
      <c r="W97" s="68"/>
      <c r="X97" s="68"/>
    </row>
    <row r="98" spans="1:24" ht="30" customHeight="1">
      <c r="A98" s="153"/>
      <c r="B98" s="149"/>
      <c r="C98" s="183"/>
      <c r="D98" s="260"/>
      <c r="E98" s="257"/>
      <c r="F98" s="18" t="s">
        <v>10</v>
      </c>
      <c r="G98" s="184"/>
      <c r="H98" s="217"/>
      <c r="I98" s="217"/>
      <c r="J98" s="70">
        <f>J99+J100+J101</f>
        <v>0</v>
      </c>
      <c r="K98" s="70">
        <f>K99+K100+K101</f>
        <v>0</v>
      </c>
      <c r="L98" s="70">
        <f>L99+L100+L101</f>
        <v>0</v>
      </c>
      <c r="M98" s="70">
        <f>M99+M100+M101</f>
        <v>0</v>
      </c>
      <c r="N98" s="17">
        <f>N99+N100+N101</f>
        <v>0</v>
      </c>
      <c r="O98" s="149"/>
      <c r="P98" s="183"/>
      <c r="Q98" s="183"/>
      <c r="R98" s="183"/>
      <c r="S98" s="183"/>
      <c r="T98" s="68"/>
      <c r="U98" s="68"/>
      <c r="V98" s="68"/>
      <c r="W98" s="68"/>
      <c r="X98" s="68"/>
    </row>
    <row r="99" spans="1:24" ht="42.75" hidden="1" customHeight="1">
      <c r="A99" s="153"/>
      <c r="B99" s="149"/>
      <c r="C99" s="183"/>
      <c r="D99" s="260"/>
      <c r="E99" s="257"/>
      <c r="F99" s="18" t="s">
        <v>11</v>
      </c>
      <c r="G99" s="184"/>
      <c r="H99" s="217"/>
      <c r="I99" s="217"/>
      <c r="J99" s="71">
        <v>0</v>
      </c>
      <c r="K99" s="71">
        <v>0</v>
      </c>
      <c r="L99" s="71">
        <v>0</v>
      </c>
      <c r="M99" s="71">
        <v>0</v>
      </c>
      <c r="N99" s="22">
        <v>0</v>
      </c>
      <c r="O99" s="149"/>
      <c r="P99" s="183"/>
      <c r="Q99" s="183"/>
      <c r="R99" s="183"/>
      <c r="S99" s="183"/>
      <c r="T99" s="68"/>
      <c r="U99" s="68"/>
      <c r="V99" s="68"/>
      <c r="W99" s="68"/>
      <c r="X99" s="68"/>
    </row>
    <row r="100" spans="1:24" ht="26.25" hidden="1" customHeight="1">
      <c r="A100" s="153"/>
      <c r="B100" s="149"/>
      <c r="C100" s="183"/>
      <c r="D100" s="260"/>
      <c r="E100" s="257"/>
      <c r="F100" s="21" t="s">
        <v>30</v>
      </c>
      <c r="G100" s="184"/>
      <c r="H100" s="217"/>
      <c r="I100" s="217"/>
      <c r="J100" s="70">
        <v>0</v>
      </c>
      <c r="K100" s="70">
        <v>0</v>
      </c>
      <c r="L100" s="70">
        <v>0</v>
      </c>
      <c r="M100" s="70">
        <v>0</v>
      </c>
      <c r="N100" s="17">
        <v>0</v>
      </c>
      <c r="O100" s="149"/>
      <c r="P100" s="183"/>
      <c r="Q100" s="183"/>
      <c r="R100" s="183"/>
      <c r="S100" s="183"/>
      <c r="T100" s="68"/>
      <c r="U100" s="68"/>
      <c r="V100" s="68"/>
      <c r="W100" s="68"/>
      <c r="X100" s="68"/>
    </row>
    <row r="101" spans="1:24" ht="3" hidden="1" customHeight="1">
      <c r="A101" s="154"/>
      <c r="B101" s="150"/>
      <c r="C101" s="222"/>
      <c r="D101" s="260"/>
      <c r="E101" s="258"/>
      <c r="F101" s="21" t="s">
        <v>28</v>
      </c>
      <c r="G101" s="185"/>
      <c r="H101" s="218"/>
      <c r="I101" s="218"/>
      <c r="J101" s="70">
        <v>0</v>
      </c>
      <c r="K101" s="70">
        <v>0</v>
      </c>
      <c r="L101" s="70">
        <v>0</v>
      </c>
      <c r="M101" s="70">
        <v>0</v>
      </c>
      <c r="N101" s="17">
        <v>0</v>
      </c>
      <c r="O101" s="150"/>
      <c r="P101" s="222"/>
      <c r="Q101" s="222"/>
      <c r="R101" s="222"/>
      <c r="S101" s="222"/>
      <c r="T101" s="68"/>
      <c r="U101" s="68"/>
      <c r="V101" s="68"/>
      <c r="W101" s="68"/>
      <c r="X101" s="68"/>
    </row>
    <row r="102" spans="1:24" ht="51.75" customHeight="1">
      <c r="A102" s="239" t="s">
        <v>105</v>
      </c>
      <c r="B102" s="167" t="s">
        <v>35</v>
      </c>
      <c r="C102" s="158">
        <v>605</v>
      </c>
      <c r="D102" s="259" t="s">
        <v>157</v>
      </c>
      <c r="E102" s="155" t="s">
        <v>72</v>
      </c>
      <c r="F102" s="18" t="s">
        <v>9</v>
      </c>
      <c r="G102" s="162">
        <f>I102</f>
        <v>15480</v>
      </c>
      <c r="H102" s="216">
        <v>15480</v>
      </c>
      <c r="I102" s="216">
        <v>15480</v>
      </c>
      <c r="J102" s="4">
        <f>J103</f>
        <v>0</v>
      </c>
      <c r="K102" s="4">
        <f>K103</f>
        <v>0</v>
      </c>
      <c r="L102" s="4">
        <f>L103</f>
        <v>0</v>
      </c>
      <c r="M102" s="4">
        <f>M103</f>
        <v>0</v>
      </c>
      <c r="N102" s="17">
        <f>N103</f>
        <v>0</v>
      </c>
      <c r="O102" s="167" t="s">
        <v>102</v>
      </c>
      <c r="P102" s="167" t="s">
        <v>21</v>
      </c>
      <c r="Q102" s="223">
        <v>3</v>
      </c>
      <c r="R102" s="158">
        <v>3</v>
      </c>
      <c r="S102" s="223">
        <v>3</v>
      </c>
      <c r="T102" s="223"/>
      <c r="U102" s="223"/>
      <c r="V102" s="223"/>
      <c r="W102" s="223"/>
      <c r="X102" s="223"/>
    </row>
    <row r="103" spans="1:24" ht="30" customHeight="1">
      <c r="A103" s="153"/>
      <c r="B103" s="149"/>
      <c r="C103" s="183"/>
      <c r="D103" s="260"/>
      <c r="E103" s="257"/>
      <c r="F103" s="18" t="s">
        <v>10</v>
      </c>
      <c r="G103" s="184"/>
      <c r="H103" s="217"/>
      <c r="I103" s="217"/>
      <c r="J103" s="4">
        <f>J104+J105+J106</f>
        <v>0</v>
      </c>
      <c r="K103" s="4">
        <f>K104+K105+K106</f>
        <v>0</v>
      </c>
      <c r="L103" s="4">
        <f>L104+L105+L106</f>
        <v>0</v>
      </c>
      <c r="M103" s="4">
        <f>M104+M105+M106</f>
        <v>0</v>
      </c>
      <c r="N103" s="17">
        <f>N104+N105+N106</f>
        <v>0</v>
      </c>
      <c r="O103" s="149"/>
      <c r="P103" s="183"/>
      <c r="Q103" s="183"/>
      <c r="R103" s="183"/>
      <c r="S103" s="224"/>
      <c r="T103" s="224"/>
      <c r="U103" s="224"/>
      <c r="V103" s="224"/>
      <c r="W103" s="224"/>
      <c r="X103" s="224"/>
    </row>
    <row r="104" spans="1:24" ht="17.25" hidden="1" customHeight="1">
      <c r="A104" s="153"/>
      <c r="B104" s="149"/>
      <c r="C104" s="183"/>
      <c r="D104" s="260"/>
      <c r="E104" s="257"/>
      <c r="F104" s="18" t="s">
        <v>11</v>
      </c>
      <c r="G104" s="184"/>
      <c r="H104" s="217"/>
      <c r="I104" s="217"/>
      <c r="J104" s="6">
        <v>0</v>
      </c>
      <c r="K104" s="6">
        <v>0</v>
      </c>
      <c r="L104" s="6">
        <v>0</v>
      </c>
      <c r="M104" s="6">
        <v>0</v>
      </c>
      <c r="N104" s="22">
        <v>0</v>
      </c>
      <c r="O104" s="149"/>
      <c r="P104" s="183"/>
      <c r="Q104" s="183"/>
      <c r="R104" s="183"/>
      <c r="S104" s="224"/>
      <c r="T104" s="224"/>
      <c r="U104" s="224"/>
      <c r="V104" s="224"/>
      <c r="W104" s="224"/>
      <c r="X104" s="224"/>
    </row>
    <row r="105" spans="1:24" ht="27" hidden="1" customHeight="1">
      <c r="A105" s="153"/>
      <c r="B105" s="149"/>
      <c r="C105" s="183"/>
      <c r="D105" s="260"/>
      <c r="E105" s="257"/>
      <c r="F105" s="21" t="s">
        <v>30</v>
      </c>
      <c r="G105" s="184"/>
      <c r="H105" s="217"/>
      <c r="I105" s="217"/>
      <c r="J105" s="4">
        <v>0</v>
      </c>
      <c r="K105" s="4">
        <v>0</v>
      </c>
      <c r="L105" s="4">
        <v>0</v>
      </c>
      <c r="M105" s="4">
        <v>0</v>
      </c>
      <c r="N105" s="17">
        <v>0</v>
      </c>
      <c r="O105" s="149"/>
      <c r="P105" s="183"/>
      <c r="Q105" s="183"/>
      <c r="R105" s="183"/>
      <c r="S105" s="224"/>
      <c r="T105" s="224"/>
      <c r="U105" s="224"/>
      <c r="V105" s="224"/>
      <c r="W105" s="224"/>
      <c r="X105" s="224"/>
    </row>
    <row r="106" spans="1:24" ht="7.5" hidden="1" customHeight="1">
      <c r="A106" s="154"/>
      <c r="B106" s="150"/>
      <c r="C106" s="222"/>
      <c r="D106" s="260"/>
      <c r="E106" s="258"/>
      <c r="F106" s="21" t="s">
        <v>28</v>
      </c>
      <c r="G106" s="185"/>
      <c r="H106" s="218"/>
      <c r="I106" s="218"/>
      <c r="J106" s="4">
        <v>0</v>
      </c>
      <c r="K106" s="4">
        <v>0</v>
      </c>
      <c r="L106" s="4">
        <v>0</v>
      </c>
      <c r="M106" s="4">
        <v>0</v>
      </c>
      <c r="N106" s="17">
        <v>0</v>
      </c>
      <c r="O106" s="150"/>
      <c r="P106" s="222"/>
      <c r="Q106" s="222"/>
      <c r="R106" s="222"/>
      <c r="S106" s="225"/>
      <c r="T106" s="225"/>
      <c r="U106" s="225"/>
      <c r="V106" s="225"/>
      <c r="W106" s="225"/>
      <c r="X106" s="225"/>
    </row>
    <row r="107" spans="1:24" ht="30.75" hidden="1" customHeight="1">
      <c r="A107" s="239" t="s">
        <v>20</v>
      </c>
      <c r="B107" s="167" t="s">
        <v>59</v>
      </c>
      <c r="C107" s="158">
        <v>605</v>
      </c>
      <c r="D107" s="158">
        <v>2617404</v>
      </c>
      <c r="E107" s="155" t="s">
        <v>72</v>
      </c>
      <c r="F107" s="4" t="s">
        <v>9</v>
      </c>
      <c r="G107" s="232">
        <v>0</v>
      </c>
      <c r="H107" s="158">
        <v>0</v>
      </c>
      <c r="I107" s="158">
        <v>0</v>
      </c>
      <c r="J107" s="4">
        <f>J108</f>
        <v>0</v>
      </c>
      <c r="K107" s="4">
        <f>K108</f>
        <v>0</v>
      </c>
      <c r="L107" s="4">
        <f>L108</f>
        <v>0</v>
      </c>
      <c r="M107" s="4">
        <f>M108</f>
        <v>0</v>
      </c>
      <c r="N107" s="4">
        <f>N108</f>
        <v>0</v>
      </c>
      <c r="O107" s="167" t="s">
        <v>60</v>
      </c>
      <c r="P107" s="31" t="s">
        <v>16</v>
      </c>
      <c r="Q107" s="55">
        <v>0</v>
      </c>
      <c r="R107" s="30">
        <v>0</v>
      </c>
      <c r="S107" s="30">
        <v>0</v>
      </c>
      <c r="T107" s="30"/>
      <c r="U107" s="30"/>
      <c r="V107" s="30"/>
      <c r="W107" s="30"/>
      <c r="X107" s="30"/>
    </row>
    <row r="108" spans="1:24" ht="21.75" hidden="1" customHeight="1">
      <c r="A108" s="153"/>
      <c r="B108" s="149"/>
      <c r="C108" s="183"/>
      <c r="D108" s="183"/>
      <c r="E108" s="257"/>
      <c r="F108" s="4" t="s">
        <v>10</v>
      </c>
      <c r="G108" s="233"/>
      <c r="H108" s="183"/>
      <c r="I108" s="183"/>
      <c r="J108" s="4">
        <f>J109+J110+J111</f>
        <v>0</v>
      </c>
      <c r="K108" s="4">
        <f>K109+K110+K111</f>
        <v>0</v>
      </c>
      <c r="L108" s="4">
        <f>L109+L110+L111</f>
        <v>0</v>
      </c>
      <c r="M108" s="4">
        <f>M109+M110+M111</f>
        <v>0</v>
      </c>
      <c r="N108" s="4">
        <v>0</v>
      </c>
      <c r="O108" s="149"/>
      <c r="P108" s="32"/>
      <c r="Q108" s="28"/>
      <c r="R108" s="29"/>
      <c r="S108" s="29"/>
      <c r="T108" s="29"/>
      <c r="U108" s="29"/>
      <c r="V108" s="29"/>
      <c r="W108" s="29"/>
      <c r="X108" s="29"/>
    </row>
    <row r="109" spans="1:24" ht="23.25" hidden="1" customHeight="1">
      <c r="A109" s="153"/>
      <c r="B109" s="149"/>
      <c r="C109" s="183"/>
      <c r="D109" s="183"/>
      <c r="E109" s="257"/>
      <c r="F109" s="4" t="s">
        <v>11</v>
      </c>
      <c r="G109" s="233"/>
      <c r="H109" s="183"/>
      <c r="I109" s="183"/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149"/>
      <c r="P109" s="32"/>
      <c r="Q109" s="28"/>
      <c r="R109" s="29"/>
      <c r="S109" s="29"/>
      <c r="T109" s="29"/>
      <c r="U109" s="29"/>
      <c r="V109" s="29"/>
      <c r="W109" s="29"/>
      <c r="X109" s="29"/>
    </row>
    <row r="110" spans="1:24" ht="18" hidden="1" customHeight="1">
      <c r="A110" s="153"/>
      <c r="B110" s="149"/>
      <c r="C110" s="183"/>
      <c r="D110" s="183"/>
      <c r="E110" s="257"/>
      <c r="F110" s="15" t="s">
        <v>30</v>
      </c>
      <c r="G110" s="233"/>
      <c r="H110" s="183"/>
      <c r="I110" s="183"/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149"/>
      <c r="P110" s="32"/>
      <c r="Q110" s="28"/>
      <c r="R110" s="29"/>
      <c r="S110" s="29"/>
      <c r="T110" s="29"/>
      <c r="U110" s="29"/>
      <c r="V110" s="29"/>
      <c r="W110" s="29"/>
      <c r="X110" s="29"/>
    </row>
    <row r="111" spans="1:24" ht="14.25" hidden="1" customHeight="1">
      <c r="A111" s="154"/>
      <c r="B111" s="150"/>
      <c r="C111" s="222"/>
      <c r="D111" s="222"/>
      <c r="E111" s="258"/>
      <c r="F111" s="15" t="s">
        <v>28</v>
      </c>
      <c r="G111" s="234"/>
      <c r="H111" s="222"/>
      <c r="I111" s="222"/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150"/>
      <c r="P111" s="33"/>
      <c r="Q111" s="26"/>
      <c r="R111" s="27"/>
      <c r="S111" s="27"/>
      <c r="T111" s="27"/>
      <c r="U111" s="27"/>
      <c r="V111" s="27"/>
      <c r="W111" s="27"/>
      <c r="X111" s="27"/>
    </row>
    <row r="112" spans="1:24" ht="22.5" customHeight="1">
      <c r="A112" s="352" t="s">
        <v>169</v>
      </c>
      <c r="B112" s="208"/>
      <c r="C112" s="208"/>
      <c r="D112" s="208"/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9"/>
      <c r="T112" s="125"/>
      <c r="U112" s="125"/>
      <c r="V112" s="125"/>
      <c r="W112" s="125"/>
      <c r="X112" s="125"/>
    </row>
    <row r="113" spans="1:24" ht="14.25" hidden="1" customHeight="1">
      <c r="A113" s="239" t="s">
        <v>18</v>
      </c>
      <c r="B113" s="212" t="s">
        <v>170</v>
      </c>
      <c r="C113" s="158"/>
      <c r="D113" s="259"/>
      <c r="E113" s="131"/>
      <c r="F113" s="130"/>
      <c r="G113" s="162">
        <f>I113</f>
        <v>0</v>
      </c>
      <c r="H113" s="216">
        <f>H118</f>
        <v>0</v>
      </c>
      <c r="I113" s="216">
        <f>I118</f>
        <v>0</v>
      </c>
      <c r="J113" s="126"/>
      <c r="K113" s="126"/>
      <c r="L113" s="126"/>
      <c r="M113" s="126"/>
      <c r="N113" s="126"/>
      <c r="O113" s="167"/>
      <c r="P113" s="158" t="s">
        <v>15</v>
      </c>
      <c r="Q113" s="158" t="s">
        <v>15</v>
      </c>
      <c r="R113" s="158" t="s">
        <v>15</v>
      </c>
      <c r="S113" s="158" t="s">
        <v>15</v>
      </c>
      <c r="T113" s="125"/>
      <c r="U113" s="125"/>
      <c r="V113" s="125"/>
      <c r="W113" s="125"/>
      <c r="X113" s="125"/>
    </row>
    <row r="114" spans="1:24" ht="10.5" hidden="1" customHeight="1">
      <c r="A114" s="153"/>
      <c r="B114" s="156"/>
      <c r="C114" s="183"/>
      <c r="D114" s="260"/>
      <c r="E114" s="131"/>
      <c r="F114" s="127"/>
      <c r="G114" s="233"/>
      <c r="H114" s="183"/>
      <c r="I114" s="183"/>
      <c r="J114" s="128"/>
      <c r="K114" s="128"/>
      <c r="L114" s="128"/>
      <c r="M114" s="128"/>
      <c r="N114" s="128"/>
      <c r="O114" s="149"/>
      <c r="P114" s="183"/>
      <c r="Q114" s="183"/>
      <c r="R114" s="183"/>
      <c r="S114" s="183"/>
      <c r="T114" s="125"/>
      <c r="U114" s="125"/>
      <c r="V114" s="125"/>
      <c r="W114" s="125"/>
      <c r="X114" s="125"/>
    </row>
    <row r="115" spans="1:24" ht="4.5" hidden="1" customHeight="1">
      <c r="A115" s="153"/>
      <c r="B115" s="156"/>
      <c r="C115" s="183"/>
      <c r="D115" s="260"/>
      <c r="E115" s="131"/>
      <c r="F115" s="127"/>
      <c r="G115" s="233"/>
      <c r="H115" s="183"/>
      <c r="I115" s="183"/>
      <c r="J115" s="128"/>
      <c r="K115" s="128"/>
      <c r="L115" s="128"/>
      <c r="M115" s="128"/>
      <c r="N115" s="128"/>
      <c r="O115" s="149"/>
      <c r="P115" s="183"/>
      <c r="Q115" s="183"/>
      <c r="R115" s="183"/>
      <c r="S115" s="183"/>
      <c r="T115" s="125"/>
      <c r="U115" s="125"/>
      <c r="V115" s="125"/>
      <c r="W115" s="125"/>
      <c r="X115" s="125"/>
    </row>
    <row r="116" spans="1:24" ht="14.25" hidden="1" customHeight="1">
      <c r="A116" s="153"/>
      <c r="B116" s="156"/>
      <c r="C116" s="183"/>
      <c r="D116" s="260"/>
      <c r="E116" s="131"/>
      <c r="F116" s="127"/>
      <c r="G116" s="233"/>
      <c r="H116" s="183"/>
      <c r="I116" s="183"/>
      <c r="J116" s="128"/>
      <c r="K116" s="128"/>
      <c r="L116" s="128"/>
      <c r="M116" s="128"/>
      <c r="N116" s="128"/>
      <c r="O116" s="149"/>
      <c r="P116" s="183"/>
      <c r="Q116" s="183"/>
      <c r="R116" s="183"/>
      <c r="S116" s="183"/>
      <c r="T116" s="125"/>
      <c r="U116" s="125"/>
      <c r="V116" s="125"/>
      <c r="W116" s="125"/>
      <c r="X116" s="125"/>
    </row>
    <row r="117" spans="1:24" ht="142.5" customHeight="1">
      <c r="A117" s="154"/>
      <c r="B117" s="157"/>
      <c r="C117" s="222"/>
      <c r="D117" s="260"/>
      <c r="E117" s="131"/>
      <c r="F117" s="127"/>
      <c r="G117" s="234"/>
      <c r="H117" s="222"/>
      <c r="I117" s="222"/>
      <c r="J117" s="128"/>
      <c r="K117" s="128"/>
      <c r="L117" s="128"/>
      <c r="M117" s="128"/>
      <c r="N117" s="128"/>
      <c r="O117" s="150"/>
      <c r="P117" s="222"/>
      <c r="Q117" s="222"/>
      <c r="R117" s="222"/>
      <c r="S117" s="222"/>
      <c r="T117" s="125"/>
      <c r="U117" s="125"/>
      <c r="V117" s="125"/>
      <c r="W117" s="125"/>
      <c r="X117" s="125"/>
    </row>
    <row r="118" spans="1:24">
      <c r="A118" s="261" t="s">
        <v>193</v>
      </c>
      <c r="B118" s="167" t="s">
        <v>173</v>
      </c>
      <c r="C118" s="158">
        <v>605</v>
      </c>
      <c r="D118" s="259" t="s">
        <v>171</v>
      </c>
      <c r="E118" s="155" t="s">
        <v>72</v>
      </c>
      <c r="F118" s="18" t="s">
        <v>9</v>
      </c>
      <c r="G118" s="162">
        <f>I118</f>
        <v>0</v>
      </c>
      <c r="H118" s="216">
        <v>0</v>
      </c>
      <c r="I118" s="216">
        <v>0</v>
      </c>
      <c r="J118" s="128">
        <f>J119</f>
        <v>0</v>
      </c>
      <c r="K118" s="128">
        <f>K119</f>
        <v>0</v>
      </c>
      <c r="L118" s="128">
        <f>L119</f>
        <v>0</v>
      </c>
      <c r="M118" s="128">
        <f>M119</f>
        <v>0</v>
      </c>
      <c r="N118" s="17">
        <f>N119</f>
        <v>0</v>
      </c>
      <c r="O118" s="167" t="s">
        <v>174</v>
      </c>
      <c r="P118" s="167" t="s">
        <v>21</v>
      </c>
      <c r="Q118" s="223">
        <v>0</v>
      </c>
      <c r="R118" s="158">
        <v>0</v>
      </c>
      <c r="S118" s="223">
        <v>0</v>
      </c>
      <c r="T118" s="235"/>
      <c r="U118" s="235"/>
      <c r="V118" s="235"/>
      <c r="W118" s="235"/>
      <c r="X118" s="235"/>
    </row>
    <row r="119" spans="1:24" ht="45">
      <c r="A119" s="153"/>
      <c r="B119" s="149"/>
      <c r="C119" s="183"/>
      <c r="D119" s="260"/>
      <c r="E119" s="257"/>
      <c r="F119" s="18" t="s">
        <v>10</v>
      </c>
      <c r="G119" s="184"/>
      <c r="H119" s="217"/>
      <c r="I119" s="217"/>
      <c r="J119" s="128">
        <f>J120+J121+J122</f>
        <v>0</v>
      </c>
      <c r="K119" s="128">
        <f>K120+K121+K122</f>
        <v>0</v>
      </c>
      <c r="L119" s="128">
        <f>L120+L121+L122</f>
        <v>0</v>
      </c>
      <c r="M119" s="128">
        <f>M120+M121+M122</f>
        <v>0</v>
      </c>
      <c r="N119" s="17">
        <f>N120+N121+N122</f>
        <v>0</v>
      </c>
      <c r="O119" s="149"/>
      <c r="P119" s="183"/>
      <c r="Q119" s="183"/>
      <c r="R119" s="183"/>
      <c r="S119" s="224"/>
      <c r="T119" s="235"/>
      <c r="U119" s="235"/>
      <c r="V119" s="235"/>
      <c r="W119" s="235"/>
      <c r="X119" s="235"/>
    </row>
    <row r="120" spans="1:24" ht="30" customHeight="1">
      <c r="A120" s="153"/>
      <c r="B120" s="149"/>
      <c r="C120" s="183"/>
      <c r="D120" s="260"/>
      <c r="E120" s="257"/>
      <c r="F120" s="18" t="s">
        <v>11</v>
      </c>
      <c r="G120" s="184"/>
      <c r="H120" s="217"/>
      <c r="I120" s="217"/>
      <c r="J120" s="122">
        <v>0</v>
      </c>
      <c r="K120" s="122">
        <v>0</v>
      </c>
      <c r="L120" s="122">
        <v>0</v>
      </c>
      <c r="M120" s="122">
        <v>0</v>
      </c>
      <c r="N120" s="22">
        <v>0</v>
      </c>
      <c r="O120" s="149"/>
      <c r="P120" s="183"/>
      <c r="Q120" s="183"/>
      <c r="R120" s="183"/>
      <c r="S120" s="224"/>
      <c r="T120" s="235"/>
      <c r="U120" s="235"/>
      <c r="V120" s="235"/>
      <c r="W120" s="235"/>
      <c r="X120" s="235"/>
    </row>
    <row r="121" spans="1:24" ht="30" hidden="1" customHeight="1">
      <c r="A121" s="153"/>
      <c r="B121" s="149"/>
      <c r="C121" s="183"/>
      <c r="D121" s="260"/>
      <c r="E121" s="257"/>
      <c r="F121" s="21" t="s">
        <v>30</v>
      </c>
      <c r="G121" s="184"/>
      <c r="H121" s="217"/>
      <c r="I121" s="217"/>
      <c r="J121" s="128">
        <v>0</v>
      </c>
      <c r="K121" s="128">
        <v>0</v>
      </c>
      <c r="L121" s="128">
        <v>0</v>
      </c>
      <c r="M121" s="128">
        <v>0</v>
      </c>
      <c r="N121" s="17">
        <v>0</v>
      </c>
      <c r="O121" s="149"/>
      <c r="P121" s="183"/>
      <c r="Q121" s="183"/>
      <c r="R121" s="183"/>
      <c r="S121" s="224"/>
      <c r="T121" s="235"/>
      <c r="U121" s="235"/>
      <c r="V121" s="235"/>
      <c r="W121" s="235"/>
      <c r="X121" s="235"/>
    </row>
    <row r="122" spans="1:24" ht="30" customHeight="1">
      <c r="A122" s="154"/>
      <c r="B122" s="150"/>
      <c r="C122" s="222"/>
      <c r="D122" s="260"/>
      <c r="E122" s="258"/>
      <c r="F122" s="21" t="s">
        <v>28</v>
      </c>
      <c r="G122" s="185"/>
      <c r="H122" s="218"/>
      <c r="I122" s="218"/>
      <c r="J122" s="128">
        <v>0</v>
      </c>
      <c r="K122" s="128">
        <v>0</v>
      </c>
      <c r="L122" s="128">
        <v>0</v>
      </c>
      <c r="M122" s="128">
        <v>0</v>
      </c>
      <c r="N122" s="17">
        <v>0</v>
      </c>
      <c r="O122" s="150"/>
      <c r="P122" s="222"/>
      <c r="Q122" s="222"/>
      <c r="R122" s="222"/>
      <c r="S122" s="225"/>
      <c r="T122" s="235"/>
      <c r="U122" s="235"/>
      <c r="V122" s="235"/>
      <c r="W122" s="235"/>
      <c r="X122" s="235"/>
    </row>
    <row r="123" spans="1:24" ht="5.25" customHeight="1">
      <c r="A123" s="307" t="s">
        <v>14</v>
      </c>
      <c r="B123" s="307"/>
      <c r="C123" s="307"/>
      <c r="D123" s="307"/>
      <c r="E123" s="307"/>
      <c r="F123" s="129" t="s">
        <v>9</v>
      </c>
      <c r="G123" s="201">
        <f>G16+G92+G113</f>
        <v>3466374.8000000003</v>
      </c>
      <c r="H123" s="266">
        <f>H16+H92+H113</f>
        <v>4368194.8</v>
      </c>
      <c r="I123" s="266">
        <f>I16+I92+I113</f>
        <v>3466374.8000000003</v>
      </c>
      <c r="J123" s="47" t="e">
        <f t="shared" ref="J123:N124" si="12">J124</f>
        <v>#REF!</v>
      </c>
      <c r="K123" s="46" t="e">
        <f t="shared" si="12"/>
        <v>#REF!</v>
      </c>
      <c r="L123" s="46" t="e">
        <f t="shared" si="12"/>
        <v>#REF!</v>
      </c>
      <c r="M123" s="46" t="e">
        <f t="shared" si="12"/>
        <v>#REF!</v>
      </c>
      <c r="N123" s="46" t="e">
        <f t="shared" si="12"/>
        <v>#REF!</v>
      </c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</row>
    <row r="124" spans="1:24" ht="3.75" hidden="1" customHeight="1">
      <c r="A124" s="307"/>
      <c r="B124" s="307"/>
      <c r="C124" s="307"/>
      <c r="D124" s="307"/>
      <c r="E124" s="307"/>
      <c r="F124" s="129" t="s">
        <v>10</v>
      </c>
      <c r="G124" s="202"/>
      <c r="H124" s="267"/>
      <c r="I124" s="267"/>
      <c r="J124" s="46" t="e">
        <f t="shared" si="12"/>
        <v>#REF!</v>
      </c>
      <c r="K124" s="46" t="e">
        <f t="shared" si="12"/>
        <v>#REF!</v>
      </c>
      <c r="L124" s="46" t="e">
        <f t="shared" si="12"/>
        <v>#REF!</v>
      </c>
      <c r="M124" s="46" t="e">
        <f t="shared" si="12"/>
        <v>#REF!</v>
      </c>
      <c r="N124" s="46" t="e">
        <f t="shared" si="12"/>
        <v>#REF!</v>
      </c>
      <c r="O124" s="235"/>
      <c r="P124" s="235"/>
      <c r="Q124" s="235"/>
      <c r="R124" s="235"/>
      <c r="S124" s="235"/>
      <c r="T124" s="133"/>
      <c r="U124" s="133"/>
      <c r="V124" s="133"/>
      <c r="W124" s="133"/>
      <c r="X124" s="133"/>
    </row>
    <row r="125" spans="1:24" ht="19.5" hidden="1" customHeight="1">
      <c r="A125" s="307"/>
      <c r="B125" s="307"/>
      <c r="C125" s="307"/>
      <c r="D125" s="307"/>
      <c r="E125" s="307"/>
      <c r="F125" s="129" t="s">
        <v>11</v>
      </c>
      <c r="G125" s="202"/>
      <c r="H125" s="267"/>
      <c r="I125" s="267"/>
      <c r="J125" s="48" t="e">
        <f>J94+J18</f>
        <v>#REF!</v>
      </c>
      <c r="K125" s="48" t="e">
        <f>K94+K18</f>
        <v>#REF!</v>
      </c>
      <c r="L125" s="48" t="e">
        <f>L94++L18</f>
        <v>#REF!</v>
      </c>
      <c r="M125" s="48" t="e">
        <f>M94+M18</f>
        <v>#REF!</v>
      </c>
      <c r="N125" s="48" t="e">
        <f>N94+N18</f>
        <v>#REF!</v>
      </c>
      <c r="O125" s="235"/>
      <c r="P125" s="235"/>
      <c r="Q125" s="235"/>
      <c r="R125" s="235"/>
      <c r="S125" s="235"/>
      <c r="T125" s="133"/>
      <c r="U125" s="133"/>
      <c r="V125" s="133"/>
      <c r="W125" s="133"/>
      <c r="X125" s="133"/>
    </row>
    <row r="126" spans="1:24" ht="51.75" customHeight="1">
      <c r="A126" s="307"/>
      <c r="B126" s="307"/>
      <c r="C126" s="307"/>
      <c r="D126" s="307"/>
      <c r="E126" s="307"/>
      <c r="F126" s="132" t="s">
        <v>37</v>
      </c>
      <c r="G126" s="202"/>
      <c r="H126" s="267"/>
      <c r="I126" s="267"/>
      <c r="J126" s="49">
        <f t="shared" ref="J126:N127" si="13">J19+J59</f>
        <v>0</v>
      </c>
      <c r="K126" s="49">
        <f t="shared" si="13"/>
        <v>0</v>
      </c>
      <c r="L126" s="49">
        <f t="shared" si="13"/>
        <v>0</v>
      </c>
      <c r="M126" s="49">
        <f t="shared" si="13"/>
        <v>0</v>
      </c>
      <c r="N126" s="49">
        <f t="shared" si="13"/>
        <v>0</v>
      </c>
      <c r="O126" s="235"/>
      <c r="P126" s="235"/>
      <c r="Q126" s="235"/>
      <c r="R126" s="235"/>
      <c r="S126" s="235"/>
      <c r="T126" s="123"/>
      <c r="U126" s="123"/>
      <c r="V126" s="123"/>
      <c r="W126" s="123"/>
      <c r="X126" s="124"/>
    </row>
    <row r="127" spans="1:24" ht="20.25" hidden="1" customHeight="1">
      <c r="A127" s="307"/>
      <c r="B127" s="307"/>
      <c r="C127" s="307"/>
      <c r="D127" s="307"/>
      <c r="E127" s="307"/>
      <c r="F127" s="132" t="s">
        <v>28</v>
      </c>
      <c r="G127" s="202"/>
      <c r="H127" s="267"/>
      <c r="I127" s="267"/>
      <c r="J127" s="49">
        <f t="shared" si="13"/>
        <v>0</v>
      </c>
      <c r="K127" s="49">
        <f t="shared" si="13"/>
        <v>0</v>
      </c>
      <c r="L127" s="49">
        <f t="shared" si="13"/>
        <v>0</v>
      </c>
      <c r="M127" s="49">
        <f t="shared" si="13"/>
        <v>0</v>
      </c>
      <c r="N127" s="49">
        <f t="shared" si="13"/>
        <v>0</v>
      </c>
      <c r="O127" s="235"/>
      <c r="P127" s="235"/>
      <c r="Q127" s="235"/>
      <c r="R127" s="235"/>
      <c r="S127" s="235"/>
      <c r="T127" s="133"/>
      <c r="U127" s="133"/>
      <c r="V127" s="133"/>
      <c r="W127" s="133"/>
      <c r="X127" s="133"/>
    </row>
    <row r="128" spans="1:24" hidden="1">
      <c r="A128" s="307"/>
      <c r="B128" s="307"/>
      <c r="C128" s="307"/>
      <c r="D128" s="307"/>
      <c r="E128" s="307"/>
      <c r="F128" s="129"/>
      <c r="G128" s="203"/>
      <c r="H128" s="268"/>
      <c r="I128" s="268"/>
      <c r="J128" s="134"/>
      <c r="K128" s="134"/>
      <c r="L128" s="134"/>
      <c r="M128" s="134"/>
      <c r="N128" s="134"/>
      <c r="O128" s="235"/>
      <c r="P128" s="235"/>
      <c r="Q128" s="235"/>
      <c r="R128" s="235"/>
      <c r="S128" s="235"/>
      <c r="T128" s="173" t="s">
        <v>23</v>
      </c>
      <c r="U128" s="173" t="s">
        <v>23</v>
      </c>
      <c r="V128" s="173" t="s">
        <v>23</v>
      </c>
      <c r="W128" s="173" t="s">
        <v>23</v>
      </c>
      <c r="X128" s="173" t="s">
        <v>23</v>
      </c>
    </row>
    <row r="129" spans="1:35" ht="24.75" customHeight="1">
      <c r="A129" s="219" t="s">
        <v>106</v>
      </c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1"/>
      <c r="T129" s="173"/>
      <c r="U129" s="173"/>
      <c r="V129" s="173"/>
      <c r="W129" s="173"/>
      <c r="X129" s="173"/>
    </row>
    <row r="130" spans="1:35" ht="21.75" customHeight="1">
      <c r="A130" s="219" t="s">
        <v>107</v>
      </c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1"/>
      <c r="T130" s="173"/>
      <c r="U130" s="173"/>
      <c r="V130" s="173"/>
      <c r="W130" s="173"/>
      <c r="X130" s="173"/>
    </row>
    <row r="131" spans="1:35" ht="26.25" customHeight="1">
      <c r="A131" s="219" t="s">
        <v>108</v>
      </c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1"/>
      <c r="T131" s="173"/>
      <c r="U131" s="173"/>
      <c r="V131" s="173"/>
      <c r="W131" s="173"/>
      <c r="X131" s="173"/>
    </row>
    <row r="132" spans="1:35" ht="24" customHeight="1">
      <c r="A132" s="219" t="s">
        <v>109</v>
      </c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1"/>
      <c r="T132" s="173"/>
      <c r="U132" s="173"/>
      <c r="V132" s="173"/>
      <c r="W132" s="173"/>
      <c r="X132" s="173"/>
    </row>
    <row r="133" spans="1:35" ht="23.25" customHeight="1">
      <c r="A133" s="190" t="s">
        <v>103</v>
      </c>
      <c r="B133" s="314" t="s">
        <v>36</v>
      </c>
      <c r="C133" s="197"/>
      <c r="D133" s="197"/>
      <c r="E133" s="200" t="s">
        <v>71</v>
      </c>
      <c r="F133" s="41" t="s">
        <v>9</v>
      </c>
      <c r="G133" s="201">
        <f>I133</f>
        <v>3649814.28</v>
      </c>
      <c r="H133" s="204">
        <f>H141</f>
        <v>3649814.2800000003</v>
      </c>
      <c r="I133" s="204">
        <f>I141</f>
        <v>3649814.28</v>
      </c>
      <c r="J133" s="51" t="e">
        <f>J134+J138+J139</f>
        <v>#REF!</v>
      </c>
      <c r="K133" s="51" t="e">
        <f>K134+K138+K139</f>
        <v>#REF!</v>
      </c>
      <c r="L133" s="51" t="e">
        <f>L134+L138+L139</f>
        <v>#REF!</v>
      </c>
      <c r="M133" s="51" t="e">
        <f>M134+M138+M139</f>
        <v>#REF!</v>
      </c>
      <c r="N133" s="51" t="e">
        <f>N134+N138+N139</f>
        <v>#REF!</v>
      </c>
      <c r="O133" s="173" t="s">
        <v>23</v>
      </c>
      <c r="P133" s="173" t="s">
        <v>23</v>
      </c>
      <c r="Q133" s="173" t="s">
        <v>23</v>
      </c>
      <c r="R133" s="173" t="s">
        <v>23</v>
      </c>
      <c r="S133" s="173" t="s">
        <v>23</v>
      </c>
      <c r="T133" s="173"/>
      <c r="U133" s="173"/>
      <c r="V133" s="173"/>
      <c r="W133" s="173"/>
      <c r="X133" s="173"/>
    </row>
    <row r="134" spans="1:35" ht="18.75" customHeight="1">
      <c r="A134" s="191"/>
      <c r="B134" s="314"/>
      <c r="C134" s="197"/>
      <c r="D134" s="197"/>
      <c r="E134" s="197"/>
      <c r="F134" s="41" t="s">
        <v>10</v>
      </c>
      <c r="G134" s="202"/>
      <c r="H134" s="205"/>
      <c r="I134" s="205"/>
      <c r="J134" s="50" t="e">
        <f>J135+J136+J137</f>
        <v>#REF!</v>
      </c>
      <c r="K134" s="50" t="e">
        <f>K135+K136+K137</f>
        <v>#REF!</v>
      </c>
      <c r="L134" s="50" t="e">
        <f>L135+L136+L137</f>
        <v>#REF!</v>
      </c>
      <c r="M134" s="50" t="e">
        <f>M135+M136+M137</f>
        <v>#REF!</v>
      </c>
      <c r="N134" s="50" t="e">
        <f>N135+N136+N137</f>
        <v>#REF!</v>
      </c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</row>
    <row r="135" spans="1:35" ht="14.25" customHeight="1">
      <c r="A135" s="191"/>
      <c r="B135" s="314"/>
      <c r="C135" s="197"/>
      <c r="D135" s="197"/>
      <c r="E135" s="197"/>
      <c r="F135" s="41" t="s">
        <v>11</v>
      </c>
      <c r="G135" s="202"/>
      <c r="H135" s="205"/>
      <c r="I135" s="205"/>
      <c r="J135" s="50" t="e">
        <f>J143+J150+J157+#REF!</f>
        <v>#REF!</v>
      </c>
      <c r="K135" s="50" t="e">
        <f>K143+K150+K157+#REF!</f>
        <v>#REF!</v>
      </c>
      <c r="L135" s="50" t="e">
        <f>L143+L150+L157+#REF!+#REF!</f>
        <v>#REF!</v>
      </c>
      <c r="M135" s="50" t="e">
        <f>M143+M150+M157+#REF!+#REF!</f>
        <v>#REF!</v>
      </c>
      <c r="N135" s="50" t="e">
        <f>N143+N150+N157+#REF!+#REF!</f>
        <v>#REF!</v>
      </c>
      <c r="O135" s="173"/>
      <c r="P135" s="173"/>
      <c r="Q135" s="173"/>
      <c r="R135" s="173"/>
      <c r="S135" s="173"/>
      <c r="T135" s="4"/>
      <c r="U135" s="4"/>
      <c r="V135" s="4"/>
      <c r="W135" s="4"/>
      <c r="X135" s="4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</row>
    <row r="136" spans="1:35" ht="1.5" hidden="1" customHeight="1">
      <c r="A136" s="191"/>
      <c r="B136" s="314"/>
      <c r="C136" s="197"/>
      <c r="D136" s="197"/>
      <c r="E136" s="197"/>
      <c r="F136" s="45" t="s">
        <v>30</v>
      </c>
      <c r="G136" s="202"/>
      <c r="H136" s="205"/>
      <c r="I136" s="205"/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173"/>
      <c r="P136" s="173"/>
      <c r="Q136" s="173"/>
      <c r="R136" s="173"/>
      <c r="S136" s="173"/>
      <c r="T136" s="235">
        <v>100</v>
      </c>
      <c r="U136" s="235">
        <v>100</v>
      </c>
      <c r="V136" s="235">
        <v>100</v>
      </c>
      <c r="W136" s="235">
        <v>100</v>
      </c>
      <c r="X136" s="235">
        <v>100</v>
      </c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</row>
    <row r="137" spans="1:35" ht="12.75" hidden="1" customHeight="1">
      <c r="A137" s="191"/>
      <c r="B137" s="314"/>
      <c r="C137" s="197"/>
      <c r="D137" s="197"/>
      <c r="E137" s="197"/>
      <c r="F137" s="41"/>
      <c r="G137" s="202"/>
      <c r="H137" s="205"/>
      <c r="I137" s="205"/>
      <c r="J137" s="50"/>
      <c r="K137" s="50"/>
      <c r="L137" s="50"/>
      <c r="M137" s="50"/>
      <c r="N137" s="50"/>
      <c r="O137" s="173"/>
      <c r="P137" s="173"/>
      <c r="Q137" s="173"/>
      <c r="R137" s="173"/>
      <c r="S137" s="173"/>
      <c r="T137" s="235"/>
      <c r="U137" s="235"/>
      <c r="V137" s="235"/>
      <c r="W137" s="235"/>
      <c r="X137" s="235"/>
      <c r="Y137" s="8"/>
      <c r="Z137" s="8"/>
      <c r="AA137" s="8"/>
      <c r="AB137" s="8"/>
      <c r="AC137" s="8"/>
      <c r="AD137" s="8"/>
      <c r="AE137" s="8"/>
      <c r="AF137" s="8"/>
      <c r="AG137" s="7"/>
      <c r="AH137" s="7"/>
      <c r="AI137" s="7"/>
    </row>
    <row r="138" spans="1:35" hidden="1">
      <c r="A138" s="191"/>
      <c r="B138" s="314"/>
      <c r="C138" s="197"/>
      <c r="D138" s="197"/>
      <c r="E138" s="197"/>
      <c r="F138" s="41"/>
      <c r="G138" s="202"/>
      <c r="H138" s="205"/>
      <c r="I138" s="205"/>
      <c r="J138" s="50"/>
      <c r="K138" s="50"/>
      <c r="L138" s="50"/>
      <c r="M138" s="50"/>
      <c r="N138" s="50"/>
      <c r="O138" s="173"/>
      <c r="P138" s="173"/>
      <c r="Q138" s="173"/>
      <c r="R138" s="173"/>
      <c r="S138" s="173"/>
      <c r="T138" s="235"/>
      <c r="U138" s="235"/>
      <c r="V138" s="235"/>
      <c r="W138" s="235"/>
      <c r="X138" s="235"/>
      <c r="Y138" s="8"/>
      <c r="Z138" s="8"/>
      <c r="AA138" s="8"/>
      <c r="AB138" s="8"/>
      <c r="AC138" s="8"/>
      <c r="AD138" s="8"/>
      <c r="AE138" s="8"/>
      <c r="AF138" s="8"/>
      <c r="AG138" s="7"/>
      <c r="AH138" s="7"/>
      <c r="AI138" s="7"/>
    </row>
    <row r="139" spans="1:35" ht="45" hidden="1">
      <c r="A139" s="191"/>
      <c r="B139" s="314"/>
      <c r="C139" s="197"/>
      <c r="D139" s="197"/>
      <c r="E139" s="197"/>
      <c r="F139" s="45" t="s">
        <v>28</v>
      </c>
      <c r="G139" s="202"/>
      <c r="H139" s="205"/>
      <c r="I139" s="205"/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173"/>
      <c r="P139" s="173"/>
      <c r="Q139" s="173"/>
      <c r="R139" s="173"/>
      <c r="S139" s="173"/>
      <c r="T139" s="235"/>
      <c r="U139" s="235"/>
      <c r="V139" s="235"/>
      <c r="W139" s="235"/>
      <c r="X139" s="235"/>
      <c r="Y139" s="8"/>
      <c r="Z139" s="8"/>
      <c r="AA139" s="8"/>
      <c r="AB139" s="8"/>
      <c r="AC139" s="8"/>
      <c r="AD139" s="8"/>
      <c r="AE139" s="8"/>
      <c r="AF139" s="8"/>
      <c r="AG139" s="7"/>
      <c r="AH139" s="7"/>
      <c r="AI139" s="7"/>
    </row>
    <row r="140" spans="1:35" hidden="1">
      <c r="A140" s="191"/>
      <c r="B140" s="314"/>
      <c r="C140" s="197"/>
      <c r="D140" s="197"/>
      <c r="E140" s="197"/>
      <c r="F140" s="41"/>
      <c r="G140" s="203"/>
      <c r="H140" s="206"/>
      <c r="I140" s="206"/>
      <c r="J140" s="42"/>
      <c r="K140" s="42"/>
      <c r="L140" s="42"/>
      <c r="M140" s="42"/>
      <c r="N140" s="42"/>
      <c r="O140" s="4"/>
      <c r="P140" s="4"/>
      <c r="Q140" s="4"/>
      <c r="R140" s="4"/>
      <c r="S140" s="4"/>
      <c r="T140" s="235"/>
      <c r="U140" s="235"/>
      <c r="V140" s="235"/>
      <c r="W140" s="235"/>
      <c r="X140" s="235"/>
      <c r="Y140" s="8"/>
      <c r="Z140" s="8"/>
      <c r="AA140" s="8"/>
      <c r="AB140" s="8"/>
      <c r="AC140" s="8"/>
      <c r="AD140" s="8"/>
      <c r="AE140" s="8"/>
      <c r="AF140" s="8"/>
      <c r="AG140" s="7"/>
      <c r="AH140" s="7"/>
      <c r="AI140" s="7"/>
    </row>
    <row r="141" spans="1:35" ht="33" customHeight="1">
      <c r="A141" s="230" t="s">
        <v>112</v>
      </c>
      <c r="B141" s="210" t="s">
        <v>110</v>
      </c>
      <c r="C141" s="173">
        <v>605</v>
      </c>
      <c r="D141" s="171" t="s">
        <v>158</v>
      </c>
      <c r="E141" s="210" t="s">
        <v>74</v>
      </c>
      <c r="F141" s="4" t="s">
        <v>9</v>
      </c>
      <c r="G141" s="227">
        <v>3649814.2800000003</v>
      </c>
      <c r="H141" s="227">
        <v>3649814.2800000003</v>
      </c>
      <c r="I141" s="227">
        <v>3649814.28</v>
      </c>
      <c r="J141" s="12">
        <f>J142+J146+J147</f>
        <v>1213467.2</v>
      </c>
      <c r="K141" s="12">
        <f>K142+K146+K147</f>
        <v>1215236.58</v>
      </c>
      <c r="L141" s="12">
        <f>L142+L146+L147</f>
        <v>1215236.58</v>
      </c>
      <c r="M141" s="12">
        <f>M142+M146+M147</f>
        <v>1215236.58</v>
      </c>
      <c r="N141" s="12">
        <f>N142+N146+N147</f>
        <v>1215236.58</v>
      </c>
      <c r="O141" s="192" t="s">
        <v>53</v>
      </c>
      <c r="P141" s="269" t="s">
        <v>16</v>
      </c>
      <c r="Q141" s="235">
        <v>100</v>
      </c>
      <c r="R141" s="235">
        <v>100</v>
      </c>
      <c r="S141" s="235">
        <v>100</v>
      </c>
      <c r="T141" s="235"/>
      <c r="U141" s="235"/>
      <c r="V141" s="235"/>
      <c r="W141" s="235"/>
      <c r="X141" s="235"/>
      <c r="Y141" s="8"/>
      <c r="Z141" s="8"/>
      <c r="AA141" s="8"/>
      <c r="AB141" s="8"/>
      <c r="AC141" s="8"/>
      <c r="AD141" s="8"/>
      <c r="AE141" s="8"/>
      <c r="AF141" s="8"/>
      <c r="AG141" s="7"/>
      <c r="AH141" s="7"/>
      <c r="AI141" s="7"/>
    </row>
    <row r="142" spans="1:35" ht="45" hidden="1" customHeight="1">
      <c r="A142" s="231"/>
      <c r="B142" s="173"/>
      <c r="C142" s="173"/>
      <c r="D142" s="172"/>
      <c r="E142" s="173"/>
      <c r="F142" s="4" t="s">
        <v>10</v>
      </c>
      <c r="G142" s="228"/>
      <c r="H142" s="228"/>
      <c r="I142" s="228"/>
      <c r="J142" s="23">
        <f>J143+J144+J145</f>
        <v>1213467.2</v>
      </c>
      <c r="K142" s="23">
        <f>K143+K144+K145</f>
        <v>1215236.58</v>
      </c>
      <c r="L142" s="23">
        <f>L143+L144+L145</f>
        <v>1215236.58</v>
      </c>
      <c r="M142" s="23">
        <f>M143+M144+M145</f>
        <v>1215236.58</v>
      </c>
      <c r="N142" s="23">
        <f>N143+N144+N145</f>
        <v>1215236.58</v>
      </c>
      <c r="O142" s="251"/>
      <c r="P142" s="235"/>
      <c r="Q142" s="235"/>
      <c r="R142" s="235"/>
      <c r="S142" s="235"/>
      <c r="T142" s="235"/>
      <c r="U142" s="235"/>
      <c r="V142" s="235"/>
      <c r="W142" s="235"/>
      <c r="X142" s="235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</row>
    <row r="143" spans="1:35" ht="45">
      <c r="A143" s="231"/>
      <c r="B143" s="173"/>
      <c r="C143" s="173"/>
      <c r="D143" s="172"/>
      <c r="E143" s="173"/>
      <c r="F143" s="4" t="s">
        <v>11</v>
      </c>
      <c r="G143" s="228"/>
      <c r="H143" s="228"/>
      <c r="I143" s="228"/>
      <c r="J143" s="24">
        <v>1213467.2</v>
      </c>
      <c r="K143" s="24">
        <v>1215236.58</v>
      </c>
      <c r="L143" s="24">
        <v>1215236.58</v>
      </c>
      <c r="M143" s="24">
        <v>1215236.58</v>
      </c>
      <c r="N143" s="24">
        <v>1215236.58</v>
      </c>
      <c r="O143" s="251"/>
      <c r="P143" s="235"/>
      <c r="Q143" s="235"/>
      <c r="R143" s="235"/>
      <c r="S143" s="235"/>
      <c r="T143" s="235">
        <v>2.75</v>
      </c>
      <c r="U143" s="235">
        <v>2.75</v>
      </c>
      <c r="V143" s="235">
        <v>2.75</v>
      </c>
      <c r="W143" s="235">
        <v>2.75</v>
      </c>
      <c r="X143" s="235">
        <v>2.75</v>
      </c>
    </row>
    <row r="144" spans="1:35" ht="30">
      <c r="A144" s="231"/>
      <c r="B144" s="173"/>
      <c r="C144" s="173"/>
      <c r="D144" s="172"/>
      <c r="E144" s="173"/>
      <c r="F144" s="15" t="s">
        <v>37</v>
      </c>
      <c r="G144" s="228"/>
      <c r="H144" s="228"/>
      <c r="I144" s="228"/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1"/>
      <c r="P144" s="235"/>
      <c r="Q144" s="235"/>
      <c r="R144" s="235"/>
      <c r="S144" s="235"/>
      <c r="T144" s="235"/>
      <c r="U144" s="235"/>
      <c r="V144" s="235"/>
      <c r="W144" s="235"/>
      <c r="X144" s="235"/>
    </row>
    <row r="145" spans="1:24" ht="19.5" customHeight="1">
      <c r="A145" s="231"/>
      <c r="B145" s="173"/>
      <c r="C145" s="173"/>
      <c r="D145" s="172"/>
      <c r="E145" s="173"/>
      <c r="F145" s="4"/>
      <c r="G145" s="228"/>
      <c r="H145" s="228"/>
      <c r="I145" s="228"/>
      <c r="J145" s="25"/>
      <c r="K145" s="25"/>
      <c r="L145" s="25"/>
      <c r="M145" s="25"/>
      <c r="N145" s="25"/>
      <c r="O145" s="251"/>
      <c r="P145" s="235"/>
      <c r="Q145" s="235"/>
      <c r="R145" s="235"/>
      <c r="S145" s="235"/>
      <c r="T145" s="235"/>
      <c r="U145" s="235"/>
      <c r="V145" s="235"/>
      <c r="W145" s="235"/>
      <c r="X145" s="235"/>
    </row>
    <row r="146" spans="1:24" ht="15" hidden="1" customHeight="1">
      <c r="A146" s="231"/>
      <c r="B146" s="173"/>
      <c r="C146" s="173"/>
      <c r="D146" s="172"/>
      <c r="E146" s="173"/>
      <c r="F146" s="4"/>
      <c r="G146" s="228"/>
      <c r="H146" s="228"/>
      <c r="I146" s="228"/>
      <c r="J146" s="25"/>
      <c r="K146" s="25"/>
      <c r="L146" s="25"/>
      <c r="M146" s="25"/>
      <c r="N146" s="25"/>
      <c r="O146" s="251"/>
      <c r="P146" s="235"/>
      <c r="Q146" s="235"/>
      <c r="R146" s="235"/>
      <c r="S146" s="235"/>
      <c r="T146" s="235"/>
      <c r="U146" s="235"/>
      <c r="V146" s="235"/>
      <c r="W146" s="235"/>
      <c r="X146" s="235"/>
    </row>
    <row r="147" spans="1:24" ht="45" hidden="1" customHeight="1">
      <c r="A147" s="231"/>
      <c r="B147" s="173"/>
      <c r="C147" s="173"/>
      <c r="D147" s="172"/>
      <c r="E147" s="173"/>
      <c r="F147" s="15" t="s">
        <v>28</v>
      </c>
      <c r="G147" s="229"/>
      <c r="H147" s="229"/>
      <c r="I147" s="229"/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1"/>
      <c r="P147" s="235"/>
      <c r="Q147" s="235"/>
      <c r="R147" s="235"/>
      <c r="S147" s="235"/>
      <c r="T147" s="235"/>
      <c r="U147" s="235"/>
      <c r="V147" s="235"/>
      <c r="W147" s="235"/>
      <c r="X147" s="235"/>
    </row>
    <row r="148" spans="1:24" ht="18" hidden="1" customHeight="1">
      <c r="A148" s="230" t="s">
        <v>113</v>
      </c>
      <c r="B148" s="210" t="s">
        <v>111</v>
      </c>
      <c r="C148" s="173">
        <v>605</v>
      </c>
      <c r="D148" s="171" t="s">
        <v>158</v>
      </c>
      <c r="E148" s="210" t="s">
        <v>38</v>
      </c>
      <c r="F148" s="4" t="s">
        <v>9</v>
      </c>
      <c r="G148" s="241">
        <v>0</v>
      </c>
      <c r="H148" s="244">
        <v>0</v>
      </c>
      <c r="I148" s="244">
        <v>0</v>
      </c>
      <c r="J148" s="25">
        <f>J149+J153+J154</f>
        <v>785360.08</v>
      </c>
      <c r="K148" s="25">
        <f>K149+K153+K154</f>
        <v>795853.09</v>
      </c>
      <c r="L148" s="25">
        <f>L149+L153+L154</f>
        <v>795853.09</v>
      </c>
      <c r="M148" s="25">
        <f>M149+M153+M154</f>
        <v>795853.09</v>
      </c>
      <c r="N148" s="25">
        <f>N149+N153+N154</f>
        <v>795853.09</v>
      </c>
      <c r="O148" s="192" t="s">
        <v>114</v>
      </c>
      <c r="P148" s="269" t="s">
        <v>58</v>
      </c>
      <c r="Q148" s="235">
        <v>0</v>
      </c>
      <c r="R148" s="235">
        <v>0</v>
      </c>
      <c r="S148" s="235">
        <v>0</v>
      </c>
      <c r="T148" s="235"/>
      <c r="U148" s="235"/>
      <c r="V148" s="235"/>
      <c r="W148" s="235"/>
      <c r="X148" s="235"/>
    </row>
    <row r="149" spans="1:24" ht="11.25" hidden="1" customHeight="1">
      <c r="A149" s="231"/>
      <c r="B149" s="173"/>
      <c r="C149" s="173"/>
      <c r="D149" s="172"/>
      <c r="E149" s="173"/>
      <c r="F149" s="4" t="s">
        <v>10</v>
      </c>
      <c r="G149" s="242"/>
      <c r="H149" s="245"/>
      <c r="I149" s="245"/>
      <c r="J149" s="23">
        <f>J150+J151+J152</f>
        <v>785360.08</v>
      </c>
      <c r="K149" s="23">
        <f>K150+K151+K152</f>
        <v>795853.09</v>
      </c>
      <c r="L149" s="23">
        <f>L150+L151+L152</f>
        <v>795853.09</v>
      </c>
      <c r="M149" s="23">
        <f>M150+M151+M152</f>
        <v>795853.09</v>
      </c>
      <c r="N149" s="23">
        <f>N150+N151+N152</f>
        <v>795853.09</v>
      </c>
      <c r="O149" s="251"/>
      <c r="P149" s="235"/>
      <c r="Q149" s="235"/>
      <c r="R149" s="235"/>
      <c r="S149" s="235"/>
      <c r="T149" s="235"/>
      <c r="U149" s="235"/>
      <c r="V149" s="235"/>
      <c r="W149" s="235"/>
      <c r="X149" s="235"/>
    </row>
    <row r="150" spans="1:24" ht="24.75" hidden="1" customHeight="1">
      <c r="A150" s="231"/>
      <c r="B150" s="173"/>
      <c r="C150" s="173"/>
      <c r="D150" s="172"/>
      <c r="E150" s="173"/>
      <c r="F150" s="4" t="s">
        <v>11</v>
      </c>
      <c r="G150" s="242"/>
      <c r="H150" s="245"/>
      <c r="I150" s="245"/>
      <c r="J150" s="24">
        <v>785360.08</v>
      </c>
      <c r="K150" s="24">
        <v>795853.09</v>
      </c>
      <c r="L150" s="24">
        <v>795853.09</v>
      </c>
      <c r="M150" s="24">
        <v>795853.09</v>
      </c>
      <c r="N150" s="24">
        <v>795853.09</v>
      </c>
      <c r="O150" s="251"/>
      <c r="P150" s="235"/>
      <c r="Q150" s="235"/>
      <c r="R150" s="235"/>
      <c r="S150" s="235"/>
      <c r="T150" s="235">
        <v>1</v>
      </c>
      <c r="U150" s="235">
        <v>1</v>
      </c>
      <c r="V150" s="235">
        <v>1</v>
      </c>
      <c r="W150" s="235">
        <v>1</v>
      </c>
      <c r="X150" s="235">
        <v>1</v>
      </c>
    </row>
    <row r="151" spans="1:24" ht="73.5" hidden="1" customHeight="1">
      <c r="A151" s="231"/>
      <c r="B151" s="173"/>
      <c r="C151" s="173"/>
      <c r="D151" s="172"/>
      <c r="E151" s="173"/>
      <c r="F151" s="15" t="s">
        <v>30</v>
      </c>
      <c r="G151" s="242"/>
      <c r="H151" s="245"/>
      <c r="I151" s="245"/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1"/>
      <c r="P151" s="235"/>
      <c r="Q151" s="235"/>
      <c r="R151" s="235"/>
      <c r="S151" s="235"/>
      <c r="T151" s="235"/>
      <c r="U151" s="235"/>
      <c r="V151" s="235"/>
      <c r="W151" s="235"/>
      <c r="X151" s="235"/>
    </row>
    <row r="152" spans="1:24" ht="15" hidden="1" customHeight="1">
      <c r="A152" s="231"/>
      <c r="B152" s="173"/>
      <c r="C152" s="173"/>
      <c r="D152" s="172"/>
      <c r="E152" s="173"/>
      <c r="F152" s="4"/>
      <c r="G152" s="242"/>
      <c r="H152" s="245"/>
      <c r="I152" s="245"/>
      <c r="J152" s="25"/>
      <c r="K152" s="25"/>
      <c r="L152" s="25"/>
      <c r="M152" s="25"/>
      <c r="N152" s="25"/>
      <c r="O152" s="251"/>
      <c r="P152" s="235"/>
      <c r="Q152" s="235"/>
      <c r="R152" s="235"/>
      <c r="S152" s="235"/>
      <c r="T152" s="235"/>
      <c r="U152" s="235"/>
      <c r="V152" s="235"/>
      <c r="W152" s="235"/>
      <c r="X152" s="235"/>
    </row>
    <row r="153" spans="1:24" ht="15" hidden="1" customHeight="1">
      <c r="A153" s="231"/>
      <c r="B153" s="173"/>
      <c r="C153" s="173"/>
      <c r="D153" s="172"/>
      <c r="E153" s="173"/>
      <c r="F153" s="4"/>
      <c r="G153" s="242"/>
      <c r="H153" s="245"/>
      <c r="I153" s="245"/>
      <c r="J153" s="25"/>
      <c r="K153" s="25"/>
      <c r="L153" s="25"/>
      <c r="M153" s="25"/>
      <c r="N153" s="25"/>
      <c r="O153" s="251"/>
      <c r="P153" s="235"/>
      <c r="Q153" s="235"/>
      <c r="R153" s="235"/>
      <c r="S153" s="235"/>
      <c r="T153" s="235"/>
      <c r="U153" s="235"/>
      <c r="V153" s="235"/>
      <c r="W153" s="235"/>
      <c r="X153" s="235"/>
    </row>
    <row r="154" spans="1:24" ht="15" hidden="1" customHeight="1">
      <c r="A154" s="231"/>
      <c r="B154" s="173"/>
      <c r="C154" s="173"/>
      <c r="D154" s="172"/>
      <c r="E154" s="173"/>
      <c r="F154" s="15" t="s">
        <v>28</v>
      </c>
      <c r="G154" s="243"/>
      <c r="H154" s="246"/>
      <c r="I154" s="246"/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1"/>
      <c r="P154" s="235"/>
      <c r="Q154" s="235"/>
      <c r="R154" s="235"/>
      <c r="S154" s="235"/>
      <c r="T154" s="235"/>
      <c r="U154" s="235"/>
      <c r="V154" s="235"/>
      <c r="W154" s="235"/>
      <c r="X154" s="235"/>
    </row>
    <row r="155" spans="1:24" ht="27" customHeight="1">
      <c r="A155" s="174" t="s">
        <v>115</v>
      </c>
      <c r="B155" s="344"/>
      <c r="C155" s="344"/>
      <c r="D155" s="344"/>
      <c r="E155" s="344"/>
      <c r="F155" s="344"/>
      <c r="G155" s="344"/>
      <c r="H155" s="344"/>
      <c r="I155" s="344"/>
      <c r="J155" s="344"/>
      <c r="K155" s="344"/>
      <c r="L155" s="344"/>
      <c r="M155" s="344"/>
      <c r="N155" s="344"/>
      <c r="O155" s="344"/>
      <c r="P155" s="344"/>
      <c r="Q155" s="344"/>
      <c r="R155" s="344"/>
      <c r="S155" s="345"/>
      <c r="T155" s="235"/>
      <c r="U155" s="235"/>
      <c r="V155" s="235"/>
      <c r="W155" s="235"/>
      <c r="X155" s="235"/>
    </row>
    <row r="156" spans="1:24" ht="18.75" hidden="1" customHeight="1">
      <c r="A156" s="346"/>
      <c r="B156" s="347"/>
      <c r="C156" s="347"/>
      <c r="D156" s="347"/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/>
      <c r="P156" s="347"/>
      <c r="Q156" s="347"/>
      <c r="R156" s="347"/>
      <c r="S156" s="348"/>
      <c r="T156" s="235"/>
      <c r="U156" s="235"/>
      <c r="V156" s="235"/>
      <c r="W156" s="235"/>
      <c r="X156" s="235"/>
    </row>
    <row r="157" spans="1:24" ht="14.25" hidden="1" customHeight="1">
      <c r="A157" s="346"/>
      <c r="B157" s="347"/>
      <c r="C157" s="347"/>
      <c r="D157" s="347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47"/>
      <c r="S157" s="348"/>
      <c r="T157" s="58"/>
      <c r="U157" s="58"/>
      <c r="V157" s="58"/>
      <c r="W157" s="58"/>
      <c r="X157" s="58"/>
    </row>
    <row r="158" spans="1:24" ht="18.75" hidden="1" customHeight="1">
      <c r="A158" s="346"/>
      <c r="B158" s="347"/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8"/>
      <c r="T158" s="58"/>
      <c r="U158" s="58"/>
      <c r="V158" s="58"/>
      <c r="W158" s="58"/>
      <c r="X158" s="58"/>
    </row>
    <row r="159" spans="1:24" ht="15.75" hidden="1" customHeight="1">
      <c r="A159" s="346"/>
      <c r="B159" s="347"/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8"/>
      <c r="T159" s="58"/>
      <c r="U159" s="58"/>
      <c r="V159" s="58"/>
      <c r="W159" s="58"/>
      <c r="X159" s="58"/>
    </row>
    <row r="160" spans="1:24" ht="17.25" hidden="1" customHeight="1">
      <c r="A160" s="346"/>
      <c r="B160" s="347"/>
      <c r="C160" s="347"/>
      <c r="D160" s="347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8"/>
      <c r="T160" s="58"/>
      <c r="U160" s="58"/>
      <c r="V160" s="58"/>
      <c r="W160" s="58"/>
      <c r="X160" s="58"/>
    </row>
    <row r="161" spans="1:24" ht="21.75" hidden="1" customHeight="1">
      <c r="A161" s="349"/>
      <c r="B161" s="350"/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350"/>
      <c r="Q161" s="350"/>
      <c r="R161" s="350"/>
      <c r="S161" s="351"/>
      <c r="T161" s="58"/>
      <c r="U161" s="58"/>
      <c r="V161" s="58"/>
      <c r="W161" s="58"/>
      <c r="X161" s="58"/>
    </row>
    <row r="162" spans="1:24" ht="15.75" customHeight="1">
      <c r="A162" s="191" t="s">
        <v>82</v>
      </c>
      <c r="B162" s="226" t="s">
        <v>41</v>
      </c>
      <c r="C162" s="197"/>
      <c r="D162" s="198"/>
      <c r="E162" s="200" t="s">
        <v>74</v>
      </c>
      <c r="F162" s="41" t="s">
        <v>9</v>
      </c>
      <c r="G162" s="201">
        <f>I162</f>
        <v>1140190.8799999999</v>
      </c>
      <c r="H162" s="204">
        <v>1140190.8799999999</v>
      </c>
      <c r="I162" s="204">
        <v>1140190.8799999999</v>
      </c>
      <c r="J162" s="56" t="e">
        <f>J163</f>
        <v>#REF!</v>
      </c>
      <c r="K162" s="56" t="e">
        <f>K163+K167+K168</f>
        <v>#REF!</v>
      </c>
      <c r="L162" s="56" t="e">
        <f>L163+L167+L168</f>
        <v>#REF!</v>
      </c>
      <c r="M162" s="56" t="e">
        <f>M163+M167+M168</f>
        <v>#REF!</v>
      </c>
      <c r="N162" s="56" t="e">
        <f>N163+N167+N168</f>
        <v>#REF!</v>
      </c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</row>
    <row r="163" spans="1:24" ht="8.25" hidden="1" customHeight="1">
      <c r="A163" s="191"/>
      <c r="B163" s="226"/>
      <c r="C163" s="197"/>
      <c r="D163" s="199"/>
      <c r="E163" s="197"/>
      <c r="F163" s="41" t="s">
        <v>10</v>
      </c>
      <c r="G163" s="202"/>
      <c r="H163" s="205"/>
      <c r="I163" s="205"/>
      <c r="J163" s="48" t="e">
        <f>J164+J165+J166</f>
        <v>#REF!</v>
      </c>
      <c r="K163" s="48" t="e">
        <f>K164+K165+K166</f>
        <v>#REF!</v>
      </c>
      <c r="L163" s="48" t="e">
        <f>L164+L165+L166</f>
        <v>#REF!</v>
      </c>
      <c r="M163" s="48" t="e">
        <f>M164+M165+M166</f>
        <v>#REF!</v>
      </c>
      <c r="N163" s="48" t="e">
        <f>N164+N165+N166</f>
        <v>#REF!</v>
      </c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</row>
    <row r="164" spans="1:24" ht="44.25" customHeight="1">
      <c r="A164" s="191"/>
      <c r="B164" s="226"/>
      <c r="C164" s="197"/>
      <c r="D164" s="199"/>
      <c r="E164" s="197"/>
      <c r="F164" s="41" t="s">
        <v>11</v>
      </c>
      <c r="G164" s="202"/>
      <c r="H164" s="205"/>
      <c r="I164" s="205"/>
      <c r="J164" s="56" t="e">
        <f>#REF!+#REF!+#REF!+#REF!</f>
        <v>#REF!</v>
      </c>
      <c r="K164" s="56" t="e">
        <f>#REF!+#REF!+#REF!+#REF!</f>
        <v>#REF!</v>
      </c>
      <c r="L164" s="56" t="e">
        <f>#REF!+#REF!+#REF!+#REF!</f>
        <v>#REF!</v>
      </c>
      <c r="M164" s="56" t="e">
        <f>#REF!+#REF!+#REF!+#REF!</f>
        <v>#REF!</v>
      </c>
      <c r="N164" s="56" t="e">
        <f>#REF!+#REF!+#REF!+#REF!</f>
        <v>#REF!</v>
      </c>
      <c r="O164" s="173"/>
      <c r="P164" s="173"/>
      <c r="Q164" s="173"/>
      <c r="R164" s="173"/>
      <c r="S164" s="173"/>
      <c r="T164" s="67"/>
      <c r="U164" s="67"/>
      <c r="V164" s="67"/>
      <c r="W164" s="67"/>
      <c r="X164" s="67"/>
    </row>
    <row r="165" spans="1:24" ht="6" hidden="1" customHeight="1">
      <c r="A165" s="191"/>
      <c r="B165" s="226"/>
      <c r="C165" s="197"/>
      <c r="D165" s="199"/>
      <c r="E165" s="197"/>
      <c r="F165" s="45" t="s">
        <v>30</v>
      </c>
      <c r="G165" s="202"/>
      <c r="H165" s="205"/>
      <c r="I165" s="205"/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173"/>
      <c r="P165" s="173"/>
      <c r="Q165" s="173"/>
      <c r="R165" s="173"/>
      <c r="S165" s="173"/>
      <c r="T165" s="67"/>
      <c r="U165" s="67"/>
      <c r="V165" s="67"/>
      <c r="W165" s="67"/>
      <c r="X165" s="67"/>
    </row>
    <row r="166" spans="1:24" ht="33.75" hidden="1" customHeight="1">
      <c r="A166" s="191"/>
      <c r="B166" s="226"/>
      <c r="C166" s="197"/>
      <c r="D166" s="199"/>
      <c r="E166" s="197"/>
      <c r="F166" s="41"/>
      <c r="G166" s="202"/>
      <c r="H166" s="205"/>
      <c r="I166" s="205"/>
      <c r="J166" s="51"/>
      <c r="K166" s="51"/>
      <c r="L166" s="51"/>
      <c r="M166" s="51"/>
      <c r="N166" s="51"/>
      <c r="O166" s="173"/>
      <c r="P166" s="173"/>
      <c r="Q166" s="173"/>
      <c r="R166" s="173"/>
      <c r="S166" s="173"/>
      <c r="T166" s="67"/>
      <c r="U166" s="67"/>
      <c r="V166" s="67"/>
      <c r="W166" s="67"/>
      <c r="X166" s="67"/>
    </row>
    <row r="167" spans="1:24" ht="30" hidden="1" customHeight="1">
      <c r="A167" s="191"/>
      <c r="B167" s="226"/>
      <c r="C167" s="197"/>
      <c r="D167" s="199"/>
      <c r="E167" s="197"/>
      <c r="F167" s="45"/>
      <c r="G167" s="202"/>
      <c r="H167" s="205"/>
      <c r="I167" s="205"/>
      <c r="J167" s="51"/>
      <c r="K167" s="51"/>
      <c r="L167" s="51"/>
      <c r="M167" s="51"/>
      <c r="N167" s="51"/>
      <c r="O167" s="173"/>
      <c r="P167" s="173"/>
      <c r="Q167" s="173"/>
      <c r="R167" s="173"/>
      <c r="S167" s="173"/>
      <c r="T167" s="67"/>
      <c r="U167" s="67"/>
      <c r="V167" s="67"/>
      <c r="W167" s="67"/>
      <c r="X167" s="67"/>
    </row>
    <row r="168" spans="1:24" ht="15" hidden="1" customHeight="1">
      <c r="A168" s="191"/>
      <c r="B168" s="226"/>
      <c r="C168" s="197"/>
      <c r="D168" s="199"/>
      <c r="E168" s="197"/>
      <c r="F168" s="45" t="s">
        <v>28</v>
      </c>
      <c r="G168" s="203"/>
      <c r="H168" s="206"/>
      <c r="I168" s="206"/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173"/>
      <c r="P168" s="173"/>
      <c r="Q168" s="173"/>
      <c r="R168" s="173"/>
      <c r="S168" s="173"/>
      <c r="T168" s="67"/>
      <c r="U168" s="67"/>
      <c r="V168" s="67"/>
      <c r="W168" s="67"/>
      <c r="X168" s="67"/>
    </row>
    <row r="169" spans="1:24" ht="26.25" customHeight="1">
      <c r="A169" s="190" t="s">
        <v>121</v>
      </c>
      <c r="B169" s="200" t="s">
        <v>45</v>
      </c>
      <c r="C169" s="197">
        <v>605</v>
      </c>
      <c r="D169" s="198" t="s">
        <v>159</v>
      </c>
      <c r="E169" s="200" t="s">
        <v>74</v>
      </c>
      <c r="F169" s="73" t="s">
        <v>9</v>
      </c>
      <c r="G169" s="204">
        <v>2833.32</v>
      </c>
      <c r="H169" s="204">
        <v>2833.32</v>
      </c>
      <c r="I169" s="204">
        <v>2833.32</v>
      </c>
      <c r="J169" s="56" t="e">
        <f>J170</f>
        <v>#REF!</v>
      </c>
      <c r="K169" s="56" t="e">
        <f>K170+K174+K175</f>
        <v>#REF!</v>
      </c>
      <c r="L169" s="56" t="e">
        <f>L170+L174+L175</f>
        <v>#REF!</v>
      </c>
      <c r="M169" s="56" t="e">
        <f>M170+M174+M175</f>
        <v>#REF!</v>
      </c>
      <c r="N169" s="56" t="e">
        <f>N170+N174+N175</f>
        <v>#REF!</v>
      </c>
      <c r="O169" s="210" t="s">
        <v>54</v>
      </c>
      <c r="P169" s="210" t="s">
        <v>16</v>
      </c>
      <c r="Q169" s="173">
        <v>100</v>
      </c>
      <c r="R169" s="173">
        <v>100</v>
      </c>
      <c r="S169" s="173">
        <v>100</v>
      </c>
      <c r="T169" s="67"/>
      <c r="U169" s="67"/>
      <c r="V169" s="67"/>
      <c r="W169" s="67"/>
      <c r="X169" s="67"/>
    </row>
    <row r="170" spans="1:24" ht="24" customHeight="1">
      <c r="A170" s="191"/>
      <c r="B170" s="197"/>
      <c r="C170" s="197"/>
      <c r="D170" s="199"/>
      <c r="E170" s="197"/>
      <c r="F170" s="73" t="s">
        <v>10</v>
      </c>
      <c r="G170" s="205"/>
      <c r="H170" s="205"/>
      <c r="I170" s="205"/>
      <c r="J170" s="48" t="e">
        <f>J171+J172+J173</f>
        <v>#REF!</v>
      </c>
      <c r="K170" s="48" t="e">
        <f>K171+K172+K173</f>
        <v>#REF!</v>
      </c>
      <c r="L170" s="48" t="e">
        <f>L171+L172+L173</f>
        <v>#REF!</v>
      </c>
      <c r="M170" s="48" t="e">
        <f>M171+M172+M173</f>
        <v>#REF!</v>
      </c>
      <c r="N170" s="48" t="e">
        <f>N171+N172+N173</f>
        <v>#REF!</v>
      </c>
      <c r="O170" s="173"/>
      <c r="P170" s="173"/>
      <c r="Q170" s="173"/>
      <c r="R170" s="173"/>
      <c r="S170" s="173"/>
      <c r="T170" s="67"/>
      <c r="U170" s="67"/>
      <c r="V170" s="67"/>
      <c r="W170" s="67"/>
      <c r="X170" s="67"/>
    </row>
    <row r="171" spans="1:24" ht="45">
      <c r="A171" s="191"/>
      <c r="B171" s="197"/>
      <c r="C171" s="197"/>
      <c r="D171" s="199"/>
      <c r="E171" s="197"/>
      <c r="F171" s="73" t="s">
        <v>11</v>
      </c>
      <c r="G171" s="205"/>
      <c r="H171" s="205"/>
      <c r="I171" s="205"/>
      <c r="J171" s="56" t="e">
        <f>#REF!+#REF!+#REF!+#REF!</f>
        <v>#REF!</v>
      </c>
      <c r="K171" s="56" t="e">
        <f>#REF!+#REF!+#REF!+#REF!</f>
        <v>#REF!</v>
      </c>
      <c r="L171" s="56" t="e">
        <f>#REF!+#REF!+#REF!+#REF!</f>
        <v>#REF!</v>
      </c>
      <c r="M171" s="56" t="e">
        <f>#REF!+#REF!+#REF!+#REF!</f>
        <v>#REF!</v>
      </c>
      <c r="N171" s="56" t="e">
        <f>#REF!+#REF!+#REF!+#REF!</f>
        <v>#REF!</v>
      </c>
      <c r="O171" s="173"/>
      <c r="P171" s="173"/>
      <c r="Q171" s="173"/>
      <c r="R171" s="173"/>
      <c r="S171" s="173"/>
      <c r="T171" s="67"/>
      <c r="U171" s="67"/>
      <c r="V171" s="67"/>
      <c r="W171" s="67"/>
      <c r="X171" s="67"/>
    </row>
    <row r="172" spans="1:24" ht="30">
      <c r="A172" s="191"/>
      <c r="B172" s="197"/>
      <c r="C172" s="197"/>
      <c r="D172" s="199"/>
      <c r="E172" s="197"/>
      <c r="F172" s="72" t="s">
        <v>30</v>
      </c>
      <c r="G172" s="205"/>
      <c r="H172" s="205"/>
      <c r="I172" s="205"/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173"/>
      <c r="P172" s="173"/>
      <c r="Q172" s="173"/>
      <c r="R172" s="173"/>
      <c r="S172" s="173"/>
      <c r="T172" s="67"/>
      <c r="U172" s="67"/>
      <c r="V172" s="67"/>
      <c r="W172" s="67"/>
      <c r="X172" s="67"/>
    </row>
    <row r="173" spans="1:24" ht="0.75" hidden="1" customHeight="1">
      <c r="A173" s="191"/>
      <c r="B173" s="197"/>
      <c r="C173" s="197"/>
      <c r="D173" s="199"/>
      <c r="E173" s="197"/>
      <c r="F173" s="73"/>
      <c r="G173" s="205"/>
      <c r="H173" s="205"/>
      <c r="I173" s="205"/>
      <c r="J173" s="51"/>
      <c r="K173" s="51"/>
      <c r="L173" s="51"/>
      <c r="M173" s="51"/>
      <c r="N173" s="51"/>
      <c r="O173" s="173"/>
      <c r="P173" s="173"/>
      <c r="Q173" s="173"/>
      <c r="R173" s="173"/>
      <c r="S173" s="173"/>
      <c r="T173" s="67"/>
      <c r="U173" s="67"/>
      <c r="V173" s="67"/>
      <c r="W173" s="67"/>
      <c r="X173" s="67"/>
    </row>
    <row r="174" spans="1:24" ht="18.75" hidden="1" customHeight="1">
      <c r="A174" s="191"/>
      <c r="B174" s="197"/>
      <c r="C174" s="197"/>
      <c r="D174" s="199"/>
      <c r="E174" s="197"/>
      <c r="F174" s="72"/>
      <c r="G174" s="205"/>
      <c r="H174" s="205"/>
      <c r="I174" s="205"/>
      <c r="J174" s="51"/>
      <c r="K174" s="51"/>
      <c r="L174" s="51"/>
      <c r="M174" s="51"/>
      <c r="N174" s="51"/>
      <c r="O174" s="173"/>
      <c r="P174" s="173"/>
      <c r="Q174" s="173"/>
      <c r="R174" s="173"/>
      <c r="S174" s="173"/>
      <c r="T174" s="67"/>
      <c r="U174" s="67"/>
      <c r="V174" s="67"/>
      <c r="W174" s="67"/>
      <c r="X174" s="67"/>
    </row>
    <row r="175" spans="1:24" ht="15" hidden="1" customHeight="1">
      <c r="A175" s="191"/>
      <c r="B175" s="197"/>
      <c r="C175" s="197"/>
      <c r="D175" s="199"/>
      <c r="E175" s="197"/>
      <c r="F175" s="72" t="s">
        <v>28</v>
      </c>
      <c r="G175" s="206"/>
      <c r="H175" s="206"/>
      <c r="I175" s="206"/>
      <c r="J175" s="51">
        <v>0</v>
      </c>
      <c r="K175" s="51">
        <v>0</v>
      </c>
      <c r="L175" s="51">
        <v>0</v>
      </c>
      <c r="M175" s="51">
        <v>0</v>
      </c>
      <c r="N175" s="51">
        <v>0</v>
      </c>
      <c r="O175" s="173"/>
      <c r="P175" s="173"/>
      <c r="Q175" s="173"/>
      <c r="R175" s="173"/>
      <c r="S175" s="173"/>
      <c r="T175" s="67"/>
      <c r="U175" s="67"/>
      <c r="V175" s="67"/>
      <c r="W175" s="67"/>
      <c r="X175" s="67"/>
    </row>
    <row r="176" spans="1:24" ht="24.75" customHeight="1">
      <c r="A176" s="190" t="s">
        <v>192</v>
      </c>
      <c r="B176" s="200" t="s">
        <v>116</v>
      </c>
      <c r="C176" s="197">
        <v>605</v>
      </c>
      <c r="D176" s="198" t="s">
        <v>159</v>
      </c>
      <c r="E176" s="200" t="s">
        <v>74</v>
      </c>
      <c r="F176" s="73" t="s">
        <v>9</v>
      </c>
      <c r="G176" s="201">
        <f>I176</f>
        <v>0</v>
      </c>
      <c r="H176" s="204">
        <v>0</v>
      </c>
      <c r="I176" s="204">
        <v>0</v>
      </c>
      <c r="J176" s="56" t="e">
        <f>J177</f>
        <v>#REF!</v>
      </c>
      <c r="K176" s="56" t="e">
        <f>K177+K181+K182</f>
        <v>#REF!</v>
      </c>
      <c r="L176" s="56" t="e">
        <f>L177+L181+L182</f>
        <v>#REF!</v>
      </c>
      <c r="M176" s="56" t="e">
        <f>M177+M181+M182</f>
        <v>#REF!</v>
      </c>
      <c r="N176" s="56" t="e">
        <f>N177+N181+N182</f>
        <v>#REF!</v>
      </c>
      <c r="O176" s="210" t="s">
        <v>43</v>
      </c>
      <c r="P176" s="173" t="s">
        <v>21</v>
      </c>
      <c r="Q176" s="173">
        <v>0</v>
      </c>
      <c r="R176" s="173">
        <v>0</v>
      </c>
      <c r="S176" s="173">
        <v>0</v>
      </c>
      <c r="T176" s="67"/>
      <c r="U176" s="67"/>
      <c r="V176" s="67"/>
      <c r="W176" s="67"/>
      <c r="X176" s="67"/>
    </row>
    <row r="177" spans="1:24" ht="17.25" customHeight="1">
      <c r="A177" s="191"/>
      <c r="B177" s="197"/>
      <c r="C177" s="197"/>
      <c r="D177" s="199"/>
      <c r="E177" s="197"/>
      <c r="F177" s="73" t="s">
        <v>10</v>
      </c>
      <c r="G177" s="202"/>
      <c r="H177" s="205"/>
      <c r="I177" s="205"/>
      <c r="J177" s="48" t="e">
        <f>J178+J179+J180</f>
        <v>#REF!</v>
      </c>
      <c r="K177" s="48" t="e">
        <f>K178+K179+K180</f>
        <v>#REF!</v>
      </c>
      <c r="L177" s="48" t="e">
        <f>L178+L179+L180</f>
        <v>#REF!</v>
      </c>
      <c r="M177" s="48" t="e">
        <f>M178+M179+M180</f>
        <v>#REF!</v>
      </c>
      <c r="N177" s="48" t="e">
        <f>N178+N179+N180</f>
        <v>#REF!</v>
      </c>
      <c r="O177" s="173"/>
      <c r="P177" s="173"/>
      <c r="Q177" s="173"/>
      <c r="R177" s="173"/>
      <c r="S177" s="173"/>
      <c r="T177" s="67"/>
      <c r="U177" s="67"/>
      <c r="V177" s="67"/>
      <c r="W177" s="67"/>
      <c r="X177" s="67"/>
    </row>
    <row r="178" spans="1:24" ht="17.25" customHeight="1">
      <c r="A178" s="191"/>
      <c r="B178" s="197"/>
      <c r="C178" s="197"/>
      <c r="D178" s="199"/>
      <c r="E178" s="197"/>
      <c r="F178" s="73" t="s">
        <v>11</v>
      </c>
      <c r="G178" s="202"/>
      <c r="H178" s="205"/>
      <c r="I178" s="205"/>
      <c r="J178" s="56" t="e">
        <f>#REF!+#REF!+#REF!+#REF!</f>
        <v>#REF!</v>
      </c>
      <c r="K178" s="56" t="e">
        <f>#REF!+#REF!+#REF!+#REF!</f>
        <v>#REF!</v>
      </c>
      <c r="L178" s="56" t="e">
        <f>#REF!+#REF!+#REF!+#REF!</f>
        <v>#REF!</v>
      </c>
      <c r="M178" s="56" t="e">
        <f>#REF!+#REF!+#REF!+#REF!</f>
        <v>#REF!</v>
      </c>
      <c r="N178" s="56" t="e">
        <f>#REF!+#REF!+#REF!+#REF!</f>
        <v>#REF!</v>
      </c>
      <c r="O178" s="173"/>
      <c r="P178" s="173"/>
      <c r="Q178" s="173"/>
      <c r="R178" s="173"/>
      <c r="S178" s="173"/>
      <c r="T178" s="67"/>
      <c r="U178" s="67"/>
      <c r="V178" s="67"/>
      <c r="W178" s="67"/>
      <c r="X178" s="67"/>
    </row>
    <row r="179" spans="1:24" ht="48" hidden="1" customHeight="1">
      <c r="A179" s="191"/>
      <c r="B179" s="197"/>
      <c r="C179" s="197"/>
      <c r="D179" s="199"/>
      <c r="E179" s="197"/>
      <c r="F179" s="72" t="s">
        <v>30</v>
      </c>
      <c r="G179" s="202"/>
      <c r="H179" s="205"/>
      <c r="I179" s="205"/>
      <c r="J179" s="51">
        <v>0</v>
      </c>
      <c r="K179" s="51">
        <v>0</v>
      </c>
      <c r="L179" s="51">
        <v>0</v>
      </c>
      <c r="M179" s="51">
        <v>0</v>
      </c>
      <c r="N179" s="51">
        <v>0</v>
      </c>
      <c r="O179" s="173"/>
      <c r="P179" s="173"/>
      <c r="Q179" s="173"/>
      <c r="R179" s="173"/>
      <c r="S179" s="173"/>
      <c r="T179" s="67"/>
      <c r="U179" s="67"/>
      <c r="V179" s="67"/>
      <c r="W179" s="67"/>
      <c r="X179" s="67"/>
    </row>
    <row r="180" spans="1:24" ht="35.25" hidden="1" customHeight="1">
      <c r="A180" s="191"/>
      <c r="B180" s="197"/>
      <c r="C180" s="197"/>
      <c r="D180" s="199"/>
      <c r="E180" s="197"/>
      <c r="F180" s="73"/>
      <c r="G180" s="202"/>
      <c r="H180" s="205"/>
      <c r="I180" s="205"/>
      <c r="J180" s="51"/>
      <c r="K180" s="51"/>
      <c r="L180" s="51"/>
      <c r="M180" s="51"/>
      <c r="N180" s="51"/>
      <c r="O180" s="173"/>
      <c r="P180" s="173"/>
      <c r="Q180" s="173"/>
      <c r="R180" s="173"/>
      <c r="S180" s="173"/>
      <c r="T180" s="67"/>
      <c r="U180" s="67"/>
      <c r="V180" s="67"/>
      <c r="W180" s="67"/>
      <c r="X180" s="67"/>
    </row>
    <row r="181" spans="1:24" ht="30" hidden="1" customHeight="1">
      <c r="A181" s="191"/>
      <c r="B181" s="197"/>
      <c r="C181" s="197"/>
      <c r="D181" s="199"/>
      <c r="E181" s="197"/>
      <c r="F181" s="72"/>
      <c r="G181" s="202"/>
      <c r="H181" s="205"/>
      <c r="I181" s="205"/>
      <c r="J181" s="51"/>
      <c r="K181" s="51"/>
      <c r="L181" s="51"/>
      <c r="M181" s="51"/>
      <c r="N181" s="51"/>
      <c r="O181" s="173"/>
      <c r="P181" s="173"/>
      <c r="Q181" s="173"/>
      <c r="R181" s="173"/>
      <c r="S181" s="173"/>
      <c r="T181" s="67"/>
      <c r="U181" s="67"/>
      <c r="V181" s="67"/>
      <c r="W181" s="67"/>
      <c r="X181" s="67"/>
    </row>
    <row r="182" spans="1:24" ht="26.25" hidden="1" customHeight="1">
      <c r="A182" s="191"/>
      <c r="B182" s="197"/>
      <c r="C182" s="197"/>
      <c r="D182" s="199"/>
      <c r="E182" s="197"/>
      <c r="F182" s="72" t="s">
        <v>28</v>
      </c>
      <c r="G182" s="203"/>
      <c r="H182" s="206"/>
      <c r="I182" s="206"/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173"/>
      <c r="P182" s="173"/>
      <c r="Q182" s="173"/>
      <c r="R182" s="173"/>
      <c r="S182" s="173"/>
      <c r="T182" s="67"/>
      <c r="U182" s="67"/>
      <c r="V182" s="67"/>
      <c r="W182" s="67"/>
      <c r="X182" s="67"/>
    </row>
    <row r="183" spans="1:24" ht="15" customHeight="1">
      <c r="A183" s="190" t="s">
        <v>123</v>
      </c>
      <c r="B183" s="200" t="s">
        <v>44</v>
      </c>
      <c r="C183" s="197">
        <v>605</v>
      </c>
      <c r="D183" s="198" t="s">
        <v>159</v>
      </c>
      <c r="E183" s="200" t="s">
        <v>74</v>
      </c>
      <c r="F183" s="73" t="s">
        <v>9</v>
      </c>
      <c r="G183" s="201">
        <f>I183</f>
        <v>23350</v>
      </c>
      <c r="H183" s="204">
        <v>23350</v>
      </c>
      <c r="I183" s="204">
        <v>23350</v>
      </c>
      <c r="J183" s="56" t="e">
        <f>J184</f>
        <v>#REF!</v>
      </c>
      <c r="K183" s="56" t="e">
        <f>K184+K188+K189</f>
        <v>#REF!</v>
      </c>
      <c r="L183" s="56" t="e">
        <f>L184+L188+L189</f>
        <v>#REF!</v>
      </c>
      <c r="M183" s="56" t="e">
        <f>M184+M188+M189</f>
        <v>#REF!</v>
      </c>
      <c r="N183" s="56" t="e">
        <f>N184+N188+N189</f>
        <v>#REF!</v>
      </c>
      <c r="O183" s="210" t="s">
        <v>127</v>
      </c>
      <c r="P183" s="173" t="s">
        <v>21</v>
      </c>
      <c r="Q183" s="173">
        <v>5</v>
      </c>
      <c r="R183" s="173">
        <v>5</v>
      </c>
      <c r="S183" s="173">
        <v>5</v>
      </c>
      <c r="T183" s="67"/>
      <c r="U183" s="67"/>
      <c r="V183" s="67"/>
      <c r="W183" s="67"/>
      <c r="X183" s="67"/>
    </row>
    <row r="184" spans="1:24" ht="14.25" customHeight="1">
      <c r="A184" s="191"/>
      <c r="B184" s="197"/>
      <c r="C184" s="197"/>
      <c r="D184" s="199"/>
      <c r="E184" s="197"/>
      <c r="F184" s="73" t="s">
        <v>10</v>
      </c>
      <c r="G184" s="202"/>
      <c r="H184" s="205"/>
      <c r="I184" s="205"/>
      <c r="J184" s="48" t="e">
        <f>J185+J186+J187</f>
        <v>#REF!</v>
      </c>
      <c r="K184" s="48" t="e">
        <f>K185+K186+K187</f>
        <v>#REF!</v>
      </c>
      <c r="L184" s="48" t="e">
        <f>L185+L186+L187</f>
        <v>#REF!</v>
      </c>
      <c r="M184" s="48" t="e">
        <f>M185+M186+M187</f>
        <v>#REF!</v>
      </c>
      <c r="N184" s="48" t="e">
        <f>N185+N186+N187</f>
        <v>#REF!</v>
      </c>
      <c r="O184" s="173"/>
      <c r="P184" s="173"/>
      <c r="Q184" s="173"/>
      <c r="R184" s="173"/>
      <c r="S184" s="173"/>
      <c r="T184" s="67"/>
      <c r="U184" s="67"/>
      <c r="V184" s="67"/>
      <c r="W184" s="67"/>
      <c r="X184" s="67"/>
    </row>
    <row r="185" spans="1:24" ht="45">
      <c r="A185" s="191"/>
      <c r="B185" s="197"/>
      <c r="C185" s="197"/>
      <c r="D185" s="199"/>
      <c r="E185" s="197"/>
      <c r="F185" s="73" t="s">
        <v>11</v>
      </c>
      <c r="G185" s="202"/>
      <c r="H185" s="205"/>
      <c r="I185" s="205"/>
      <c r="J185" s="56" t="e">
        <f>#REF!+#REF!+#REF!+#REF!</f>
        <v>#REF!</v>
      </c>
      <c r="K185" s="56" t="e">
        <f>#REF!+#REF!+#REF!+#REF!</f>
        <v>#REF!</v>
      </c>
      <c r="L185" s="56" t="e">
        <f>#REF!+#REF!+#REF!+#REF!</f>
        <v>#REF!</v>
      </c>
      <c r="M185" s="56" t="e">
        <f>#REF!+#REF!+#REF!+#REF!</f>
        <v>#REF!</v>
      </c>
      <c r="N185" s="56" t="e">
        <f>#REF!+#REF!+#REF!+#REF!</f>
        <v>#REF!</v>
      </c>
      <c r="O185" s="173"/>
      <c r="P185" s="173"/>
      <c r="Q185" s="173"/>
      <c r="R185" s="173"/>
      <c r="S185" s="173"/>
      <c r="T185" s="67"/>
      <c r="U185" s="67"/>
      <c r="V185" s="67"/>
      <c r="W185" s="67"/>
      <c r="X185" s="67"/>
    </row>
    <row r="186" spans="1:24" ht="6" customHeight="1">
      <c r="A186" s="191"/>
      <c r="B186" s="197"/>
      <c r="C186" s="197"/>
      <c r="D186" s="199"/>
      <c r="E186" s="197"/>
      <c r="F186" s="72" t="s">
        <v>30</v>
      </c>
      <c r="G186" s="202"/>
      <c r="H186" s="205"/>
      <c r="I186" s="205"/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173"/>
      <c r="P186" s="173"/>
      <c r="Q186" s="173"/>
      <c r="R186" s="173"/>
      <c r="S186" s="173"/>
      <c r="T186" s="67"/>
      <c r="U186" s="67"/>
      <c r="V186" s="67"/>
      <c r="W186" s="67"/>
      <c r="X186" s="67"/>
    </row>
    <row r="187" spans="1:24" hidden="1">
      <c r="A187" s="191"/>
      <c r="B187" s="197"/>
      <c r="C187" s="197"/>
      <c r="D187" s="199"/>
      <c r="E187" s="197"/>
      <c r="F187" s="73"/>
      <c r="G187" s="202"/>
      <c r="H187" s="205"/>
      <c r="I187" s="205"/>
      <c r="J187" s="51"/>
      <c r="K187" s="51"/>
      <c r="L187" s="51"/>
      <c r="M187" s="51"/>
      <c r="N187" s="51"/>
      <c r="O187" s="173"/>
      <c r="P187" s="173"/>
      <c r="Q187" s="173"/>
      <c r="R187" s="173"/>
      <c r="S187" s="173"/>
      <c r="T187" s="67"/>
      <c r="U187" s="67"/>
      <c r="V187" s="67"/>
      <c r="W187" s="67"/>
      <c r="X187" s="67"/>
    </row>
    <row r="188" spans="1:24" ht="12" hidden="1" customHeight="1">
      <c r="A188" s="191"/>
      <c r="B188" s="197"/>
      <c r="C188" s="197"/>
      <c r="D188" s="199"/>
      <c r="E188" s="197"/>
      <c r="F188" s="72"/>
      <c r="G188" s="202"/>
      <c r="H188" s="205"/>
      <c r="I188" s="205"/>
      <c r="J188" s="51"/>
      <c r="K188" s="51"/>
      <c r="L188" s="51"/>
      <c r="M188" s="51"/>
      <c r="N188" s="51"/>
      <c r="O188" s="173"/>
      <c r="P188" s="173"/>
      <c r="Q188" s="173"/>
      <c r="R188" s="173"/>
      <c r="S188" s="173"/>
      <c r="T188" s="67"/>
      <c r="U188" s="67"/>
      <c r="V188" s="67"/>
      <c r="W188" s="67"/>
      <c r="X188" s="67"/>
    </row>
    <row r="189" spans="1:24" ht="15" hidden="1" customHeight="1">
      <c r="A189" s="191"/>
      <c r="B189" s="197"/>
      <c r="C189" s="197"/>
      <c r="D189" s="199"/>
      <c r="E189" s="197"/>
      <c r="F189" s="72" t="s">
        <v>28</v>
      </c>
      <c r="G189" s="203"/>
      <c r="H189" s="206"/>
      <c r="I189" s="206"/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173"/>
      <c r="P189" s="173"/>
      <c r="Q189" s="173"/>
      <c r="R189" s="173"/>
      <c r="S189" s="173"/>
      <c r="T189" s="67"/>
      <c r="U189" s="67"/>
      <c r="V189" s="67"/>
      <c r="W189" s="67"/>
      <c r="X189" s="67"/>
    </row>
    <row r="190" spans="1:24" ht="24.75" customHeight="1">
      <c r="A190" s="190" t="s">
        <v>122</v>
      </c>
      <c r="B190" s="200" t="s">
        <v>117</v>
      </c>
      <c r="C190" s="197">
        <v>605</v>
      </c>
      <c r="D190" s="198" t="s">
        <v>159</v>
      </c>
      <c r="E190" s="200" t="s">
        <v>74</v>
      </c>
      <c r="F190" s="73" t="s">
        <v>9</v>
      </c>
      <c r="G190" s="201">
        <f>I190</f>
        <v>10000</v>
      </c>
      <c r="H190" s="204">
        <v>10000</v>
      </c>
      <c r="I190" s="204">
        <v>10000</v>
      </c>
      <c r="J190" s="56" t="e">
        <f>J191</f>
        <v>#REF!</v>
      </c>
      <c r="K190" s="56" t="e">
        <f>K191+K195+K196</f>
        <v>#REF!</v>
      </c>
      <c r="L190" s="56" t="e">
        <f>L191+L195+L196</f>
        <v>#REF!</v>
      </c>
      <c r="M190" s="56" t="e">
        <f>M191+M195+M196</f>
        <v>#REF!</v>
      </c>
      <c r="N190" s="56" t="e">
        <f>N191+N195+N196</f>
        <v>#REF!</v>
      </c>
      <c r="O190" s="210" t="s">
        <v>128</v>
      </c>
      <c r="P190" s="173" t="s">
        <v>21</v>
      </c>
      <c r="Q190" s="173">
        <v>1</v>
      </c>
      <c r="R190" s="173">
        <v>1</v>
      </c>
      <c r="S190" s="173">
        <v>1</v>
      </c>
      <c r="T190" s="67"/>
      <c r="U190" s="67"/>
      <c r="V190" s="67"/>
      <c r="W190" s="67"/>
      <c r="X190" s="67"/>
    </row>
    <row r="191" spans="1:24" ht="24.75" customHeight="1">
      <c r="A191" s="191"/>
      <c r="B191" s="197"/>
      <c r="C191" s="197"/>
      <c r="D191" s="199"/>
      <c r="E191" s="197"/>
      <c r="F191" s="73" t="s">
        <v>10</v>
      </c>
      <c r="G191" s="202"/>
      <c r="H191" s="205"/>
      <c r="I191" s="205"/>
      <c r="J191" s="48" t="e">
        <f>J192+J193+J194</f>
        <v>#REF!</v>
      </c>
      <c r="K191" s="48" t="e">
        <f>K192+K193+K194</f>
        <v>#REF!</v>
      </c>
      <c r="L191" s="48" t="e">
        <f>L192+L193+L194</f>
        <v>#REF!</v>
      </c>
      <c r="M191" s="48" t="e">
        <f>M192+M193+M194</f>
        <v>#REF!</v>
      </c>
      <c r="N191" s="48" t="e">
        <f>N192+N193+N194</f>
        <v>#REF!</v>
      </c>
      <c r="O191" s="173"/>
      <c r="P191" s="173"/>
      <c r="Q191" s="173"/>
      <c r="R191" s="173"/>
      <c r="S191" s="173"/>
      <c r="T191" s="67"/>
      <c r="U191" s="67"/>
      <c r="V191" s="67"/>
      <c r="W191" s="67"/>
      <c r="X191" s="67"/>
    </row>
    <row r="192" spans="1:24" ht="45">
      <c r="A192" s="191"/>
      <c r="B192" s="197"/>
      <c r="C192" s="197"/>
      <c r="D192" s="199"/>
      <c r="E192" s="197"/>
      <c r="F192" s="73" t="s">
        <v>11</v>
      </c>
      <c r="G192" s="202"/>
      <c r="H192" s="205"/>
      <c r="I192" s="205"/>
      <c r="J192" s="56" t="e">
        <f>#REF!+#REF!+#REF!+#REF!</f>
        <v>#REF!</v>
      </c>
      <c r="K192" s="56" t="e">
        <f>#REF!+#REF!+#REF!+#REF!</f>
        <v>#REF!</v>
      </c>
      <c r="L192" s="56" t="e">
        <f>#REF!+#REF!+#REF!+#REF!</f>
        <v>#REF!</v>
      </c>
      <c r="M192" s="56" t="e">
        <f>#REF!+#REF!+#REF!+#REF!</f>
        <v>#REF!</v>
      </c>
      <c r="N192" s="56" t="e">
        <f>#REF!+#REF!+#REF!+#REF!</f>
        <v>#REF!</v>
      </c>
      <c r="O192" s="173"/>
      <c r="P192" s="173"/>
      <c r="Q192" s="173"/>
      <c r="R192" s="173"/>
      <c r="S192" s="173"/>
      <c r="T192" s="75"/>
      <c r="U192" s="75"/>
      <c r="V192" s="75"/>
      <c r="W192" s="75"/>
      <c r="X192" s="75"/>
    </row>
    <row r="193" spans="1:24" ht="27.75" customHeight="1">
      <c r="A193" s="191"/>
      <c r="B193" s="197"/>
      <c r="C193" s="197"/>
      <c r="D193" s="199"/>
      <c r="E193" s="197"/>
      <c r="F193" s="72" t="s">
        <v>30</v>
      </c>
      <c r="G193" s="202"/>
      <c r="H193" s="205"/>
      <c r="I193" s="205"/>
      <c r="J193" s="51">
        <v>0</v>
      </c>
      <c r="K193" s="51">
        <v>0</v>
      </c>
      <c r="L193" s="51">
        <v>0</v>
      </c>
      <c r="M193" s="51">
        <v>0</v>
      </c>
      <c r="N193" s="51">
        <v>0</v>
      </c>
      <c r="O193" s="173"/>
      <c r="P193" s="173"/>
      <c r="Q193" s="173"/>
      <c r="R193" s="173"/>
      <c r="S193" s="173"/>
      <c r="T193" s="75"/>
      <c r="U193" s="75"/>
      <c r="V193" s="75"/>
      <c r="W193" s="75"/>
      <c r="X193" s="75"/>
    </row>
    <row r="194" spans="1:24" ht="48.75" hidden="1" customHeight="1">
      <c r="A194" s="191"/>
      <c r="B194" s="197"/>
      <c r="C194" s="197"/>
      <c r="D194" s="199"/>
      <c r="E194" s="197"/>
      <c r="F194" s="73"/>
      <c r="G194" s="202"/>
      <c r="H194" s="205"/>
      <c r="I194" s="205"/>
      <c r="J194" s="51"/>
      <c r="K194" s="51"/>
      <c r="L194" s="51"/>
      <c r="M194" s="51"/>
      <c r="N194" s="51"/>
      <c r="O194" s="173"/>
      <c r="P194" s="173"/>
      <c r="Q194" s="173"/>
      <c r="R194" s="173"/>
      <c r="S194" s="173"/>
      <c r="T194" s="75"/>
      <c r="U194" s="75"/>
      <c r="V194" s="75"/>
      <c r="W194" s="75"/>
      <c r="X194" s="75"/>
    </row>
    <row r="195" spans="1:24" ht="30" hidden="1" customHeight="1">
      <c r="A195" s="191"/>
      <c r="B195" s="197"/>
      <c r="C195" s="197"/>
      <c r="D195" s="199"/>
      <c r="E195" s="197"/>
      <c r="F195" s="72"/>
      <c r="G195" s="202"/>
      <c r="H195" s="205"/>
      <c r="I195" s="205"/>
      <c r="J195" s="51"/>
      <c r="K195" s="51"/>
      <c r="L195" s="51"/>
      <c r="M195" s="51"/>
      <c r="N195" s="51"/>
      <c r="O195" s="173"/>
      <c r="P195" s="173"/>
      <c r="Q195" s="173"/>
      <c r="R195" s="173"/>
      <c r="S195" s="173"/>
      <c r="T195" s="75"/>
      <c r="U195" s="75"/>
      <c r="V195" s="75"/>
      <c r="W195" s="75"/>
      <c r="X195" s="75"/>
    </row>
    <row r="196" spans="1:24" ht="15" hidden="1" customHeight="1">
      <c r="A196" s="191"/>
      <c r="B196" s="197"/>
      <c r="C196" s="197"/>
      <c r="D196" s="199"/>
      <c r="E196" s="197"/>
      <c r="F196" s="72" t="s">
        <v>28</v>
      </c>
      <c r="G196" s="203"/>
      <c r="H196" s="206"/>
      <c r="I196" s="206"/>
      <c r="J196" s="51">
        <v>0</v>
      </c>
      <c r="K196" s="51">
        <v>0</v>
      </c>
      <c r="L196" s="51">
        <v>0</v>
      </c>
      <c r="M196" s="51">
        <v>0</v>
      </c>
      <c r="N196" s="51">
        <v>0</v>
      </c>
      <c r="O196" s="173"/>
      <c r="P196" s="173"/>
      <c r="Q196" s="173"/>
      <c r="R196" s="173"/>
      <c r="S196" s="173"/>
      <c r="T196" s="75"/>
      <c r="U196" s="75"/>
      <c r="V196" s="75"/>
      <c r="W196" s="75"/>
      <c r="X196" s="75"/>
    </row>
    <row r="197" spans="1:24" ht="27.75" customHeight="1">
      <c r="A197" s="190" t="s">
        <v>124</v>
      </c>
      <c r="B197" s="200" t="s">
        <v>118</v>
      </c>
      <c r="C197" s="197">
        <v>605</v>
      </c>
      <c r="D197" s="198" t="s">
        <v>159</v>
      </c>
      <c r="E197" s="200" t="s">
        <v>74</v>
      </c>
      <c r="F197" s="76" t="s">
        <v>9</v>
      </c>
      <c r="G197" s="201">
        <f>I197</f>
        <v>0</v>
      </c>
      <c r="H197" s="204">
        <v>0</v>
      </c>
      <c r="I197" s="204">
        <v>0</v>
      </c>
      <c r="J197" s="56" t="e">
        <f>J198</f>
        <v>#REF!</v>
      </c>
      <c r="K197" s="56" t="e">
        <f>K198+K202+K203</f>
        <v>#REF!</v>
      </c>
      <c r="L197" s="56" t="e">
        <f>L198+L202+L203</f>
        <v>#REF!</v>
      </c>
      <c r="M197" s="56" t="e">
        <f>M198+M202+M203</f>
        <v>#REF!</v>
      </c>
      <c r="N197" s="56" t="e">
        <f>N198+N202+N203</f>
        <v>#REF!</v>
      </c>
      <c r="O197" s="210" t="s">
        <v>129</v>
      </c>
      <c r="P197" s="210" t="s">
        <v>16</v>
      </c>
      <c r="Q197" s="173">
        <v>0</v>
      </c>
      <c r="R197" s="173">
        <v>0</v>
      </c>
      <c r="S197" s="173">
        <v>0</v>
      </c>
      <c r="T197" s="75"/>
      <c r="U197" s="75"/>
      <c r="V197" s="75"/>
      <c r="W197" s="75"/>
      <c r="X197" s="75"/>
    </row>
    <row r="198" spans="1:24" ht="24.75" customHeight="1">
      <c r="A198" s="191"/>
      <c r="B198" s="197"/>
      <c r="C198" s="197"/>
      <c r="D198" s="199"/>
      <c r="E198" s="197"/>
      <c r="F198" s="76" t="s">
        <v>10</v>
      </c>
      <c r="G198" s="202"/>
      <c r="H198" s="205"/>
      <c r="I198" s="205"/>
      <c r="J198" s="48" t="e">
        <f>J199+J200+J201</f>
        <v>#REF!</v>
      </c>
      <c r="K198" s="48" t="e">
        <f>K199+K200+K201</f>
        <v>#REF!</v>
      </c>
      <c r="L198" s="48" t="e">
        <f>L199+L200+L201</f>
        <v>#REF!</v>
      </c>
      <c r="M198" s="48" t="e">
        <f>M199+M200+M201</f>
        <v>#REF!</v>
      </c>
      <c r="N198" s="48" t="e">
        <f>N199+N200+N201</f>
        <v>#REF!</v>
      </c>
      <c r="O198" s="173"/>
      <c r="P198" s="173"/>
      <c r="Q198" s="173"/>
      <c r="R198" s="173"/>
      <c r="S198" s="173"/>
      <c r="T198" s="75"/>
      <c r="U198" s="75"/>
      <c r="V198" s="75"/>
      <c r="W198" s="75"/>
      <c r="X198" s="75"/>
    </row>
    <row r="199" spans="1:24" ht="79.5" customHeight="1">
      <c r="A199" s="191"/>
      <c r="B199" s="197"/>
      <c r="C199" s="197"/>
      <c r="D199" s="199"/>
      <c r="E199" s="197"/>
      <c r="F199" s="76" t="s">
        <v>11</v>
      </c>
      <c r="G199" s="202"/>
      <c r="H199" s="205"/>
      <c r="I199" s="205"/>
      <c r="J199" s="56" t="e">
        <f>#REF!+#REF!+#REF!+#REF!</f>
        <v>#REF!</v>
      </c>
      <c r="K199" s="56" t="e">
        <f>#REF!+#REF!+#REF!+#REF!</f>
        <v>#REF!</v>
      </c>
      <c r="L199" s="56" t="e">
        <f>#REF!+#REF!+#REF!+#REF!</f>
        <v>#REF!</v>
      </c>
      <c r="M199" s="56" t="e">
        <f>#REF!+#REF!+#REF!+#REF!</f>
        <v>#REF!</v>
      </c>
      <c r="N199" s="56" t="e">
        <f>#REF!+#REF!+#REF!+#REF!</f>
        <v>#REF!</v>
      </c>
      <c r="O199" s="173"/>
      <c r="P199" s="173"/>
      <c r="Q199" s="173"/>
      <c r="R199" s="173"/>
      <c r="S199" s="173"/>
      <c r="T199" s="83"/>
      <c r="U199" s="83"/>
      <c r="V199" s="83"/>
      <c r="W199" s="83"/>
      <c r="X199" s="83"/>
    </row>
    <row r="200" spans="1:24" ht="10.5" customHeight="1">
      <c r="A200" s="191"/>
      <c r="B200" s="197"/>
      <c r="C200" s="197"/>
      <c r="D200" s="199"/>
      <c r="E200" s="197"/>
      <c r="F200" s="77" t="s">
        <v>30</v>
      </c>
      <c r="G200" s="202"/>
      <c r="H200" s="205"/>
      <c r="I200" s="205"/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173"/>
      <c r="P200" s="173"/>
      <c r="Q200" s="173"/>
      <c r="R200" s="173"/>
      <c r="S200" s="173"/>
      <c r="T200" s="91"/>
      <c r="U200" s="91"/>
      <c r="V200" s="91"/>
      <c r="W200" s="91"/>
      <c r="X200" s="91"/>
    </row>
    <row r="201" spans="1:24" ht="79.5" hidden="1" customHeight="1">
      <c r="A201" s="191"/>
      <c r="B201" s="197"/>
      <c r="C201" s="197"/>
      <c r="D201" s="199"/>
      <c r="E201" s="197"/>
      <c r="F201" s="76"/>
      <c r="G201" s="202"/>
      <c r="H201" s="205"/>
      <c r="I201" s="205"/>
      <c r="J201" s="51"/>
      <c r="K201" s="51"/>
      <c r="L201" s="51"/>
      <c r="M201" s="51"/>
      <c r="N201" s="51"/>
      <c r="O201" s="173"/>
      <c r="P201" s="173"/>
      <c r="Q201" s="173"/>
      <c r="R201" s="173"/>
      <c r="S201" s="173"/>
      <c r="T201" s="101"/>
      <c r="U201" s="101"/>
      <c r="V201" s="101"/>
      <c r="W201" s="101"/>
      <c r="X201" s="101"/>
    </row>
    <row r="202" spans="1:24" ht="32.25" hidden="1" customHeight="1">
      <c r="A202" s="191"/>
      <c r="B202" s="197"/>
      <c r="C202" s="197"/>
      <c r="D202" s="199"/>
      <c r="E202" s="197"/>
      <c r="F202" s="77"/>
      <c r="G202" s="202"/>
      <c r="H202" s="205"/>
      <c r="I202" s="205"/>
      <c r="J202" s="51"/>
      <c r="K202" s="51"/>
      <c r="L202" s="51"/>
      <c r="M202" s="51"/>
      <c r="N202" s="51"/>
      <c r="O202" s="173"/>
      <c r="P202" s="173"/>
      <c r="Q202" s="173"/>
      <c r="R202" s="173"/>
      <c r="S202" s="173"/>
      <c r="T202" s="83"/>
      <c r="U202" s="83"/>
      <c r="V202" s="83"/>
      <c r="W202" s="83"/>
      <c r="X202" s="83"/>
    </row>
    <row r="203" spans="1:24" ht="15" hidden="1" customHeight="1">
      <c r="A203" s="191"/>
      <c r="B203" s="197"/>
      <c r="C203" s="197"/>
      <c r="D203" s="199"/>
      <c r="E203" s="197"/>
      <c r="F203" s="77" t="s">
        <v>28</v>
      </c>
      <c r="G203" s="203"/>
      <c r="H203" s="206"/>
      <c r="I203" s="206"/>
      <c r="J203" s="51">
        <v>0</v>
      </c>
      <c r="K203" s="51">
        <v>0</v>
      </c>
      <c r="L203" s="51">
        <v>0</v>
      </c>
      <c r="M203" s="51">
        <v>0</v>
      </c>
      <c r="N203" s="51">
        <v>0</v>
      </c>
      <c r="O203" s="173"/>
      <c r="P203" s="173"/>
      <c r="Q203" s="173"/>
      <c r="R203" s="173"/>
      <c r="S203" s="173"/>
      <c r="T203" s="61"/>
      <c r="U203" s="61"/>
      <c r="V203" s="61"/>
      <c r="W203" s="61"/>
      <c r="X203" s="61"/>
    </row>
    <row r="204" spans="1:24" ht="90">
      <c r="A204" s="97" t="s">
        <v>125</v>
      </c>
      <c r="B204" s="98" t="s">
        <v>119</v>
      </c>
      <c r="C204" s="85">
        <v>605</v>
      </c>
      <c r="D204" s="118" t="s">
        <v>159</v>
      </c>
      <c r="E204" s="85"/>
      <c r="F204" s="86"/>
      <c r="G204" s="120">
        <f>I204</f>
        <v>50000</v>
      </c>
      <c r="H204" s="120">
        <v>50000</v>
      </c>
      <c r="I204" s="120">
        <v>50000</v>
      </c>
      <c r="J204" s="87"/>
      <c r="K204" s="87"/>
      <c r="L204" s="87"/>
      <c r="M204" s="87"/>
      <c r="N204" s="87"/>
      <c r="O204" s="106" t="s">
        <v>130</v>
      </c>
      <c r="P204" s="84" t="s">
        <v>21</v>
      </c>
      <c r="Q204" s="83">
        <v>2</v>
      </c>
      <c r="R204" s="83">
        <v>2</v>
      </c>
      <c r="S204" s="83">
        <v>2</v>
      </c>
      <c r="T204" s="61"/>
      <c r="U204" s="61"/>
      <c r="V204" s="61"/>
      <c r="W204" s="61"/>
      <c r="X204" s="61"/>
    </row>
    <row r="205" spans="1:24" ht="63.75" customHeight="1">
      <c r="A205" s="137" t="s">
        <v>126</v>
      </c>
      <c r="B205" s="107" t="s">
        <v>120</v>
      </c>
      <c r="C205" s="109">
        <v>605</v>
      </c>
      <c r="D205" s="118" t="s">
        <v>159</v>
      </c>
      <c r="E205" s="109"/>
      <c r="F205" s="108"/>
      <c r="G205" s="120">
        <f>I205</f>
        <v>209079.72</v>
      </c>
      <c r="H205" s="120">
        <v>209079.72</v>
      </c>
      <c r="I205" s="120">
        <v>209079.72</v>
      </c>
      <c r="J205" s="51"/>
      <c r="K205" s="51"/>
      <c r="L205" s="51"/>
      <c r="M205" s="51"/>
      <c r="N205" s="51"/>
      <c r="O205" s="107" t="s">
        <v>131</v>
      </c>
      <c r="P205" s="107" t="s">
        <v>21</v>
      </c>
      <c r="Q205" s="105">
        <v>1</v>
      </c>
      <c r="R205" s="105">
        <v>1</v>
      </c>
      <c r="S205" s="105">
        <v>1</v>
      </c>
      <c r="T205" s="61"/>
      <c r="U205" s="61"/>
      <c r="V205" s="61"/>
      <c r="W205" s="61"/>
      <c r="X205" s="61"/>
    </row>
    <row r="206" spans="1:24" ht="24" customHeight="1">
      <c r="A206" s="207" t="s">
        <v>132</v>
      </c>
      <c r="B206" s="208"/>
      <c r="C206" s="208"/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9"/>
      <c r="T206" s="61"/>
      <c r="U206" s="61"/>
      <c r="V206" s="61"/>
      <c r="W206" s="61"/>
      <c r="X206" s="61"/>
    </row>
    <row r="207" spans="1:24" ht="20.25" customHeight="1">
      <c r="A207" s="215" t="s">
        <v>144</v>
      </c>
      <c r="B207" s="212" t="s">
        <v>133</v>
      </c>
      <c r="C207" s="167"/>
      <c r="D207" s="167"/>
      <c r="E207" s="65"/>
      <c r="F207" s="66"/>
      <c r="G207" s="193">
        <f>I207</f>
        <v>1498401.71</v>
      </c>
      <c r="H207" s="194">
        <v>1498401.71</v>
      </c>
      <c r="I207" s="194">
        <v>1498401.71</v>
      </c>
      <c r="J207" s="64"/>
      <c r="K207" s="64"/>
      <c r="L207" s="64"/>
      <c r="M207" s="64"/>
      <c r="N207" s="64"/>
      <c r="O207" s="167" t="s">
        <v>23</v>
      </c>
      <c r="P207" s="167" t="s">
        <v>23</v>
      </c>
      <c r="Q207" s="167" t="s">
        <v>23</v>
      </c>
      <c r="R207" s="167" t="s">
        <v>23</v>
      </c>
      <c r="S207" s="167" t="s">
        <v>23</v>
      </c>
      <c r="T207" s="61"/>
      <c r="U207" s="61"/>
      <c r="V207" s="61"/>
      <c r="W207" s="61"/>
      <c r="X207" s="61"/>
    </row>
    <row r="208" spans="1:24" hidden="1">
      <c r="A208" s="153"/>
      <c r="B208" s="156"/>
      <c r="C208" s="149"/>
      <c r="D208" s="149"/>
      <c r="E208" s="63"/>
      <c r="F208" s="62"/>
      <c r="G208" s="163"/>
      <c r="H208" s="195"/>
      <c r="I208" s="195"/>
      <c r="J208" s="51"/>
      <c r="K208" s="51"/>
      <c r="L208" s="51"/>
      <c r="M208" s="51"/>
      <c r="N208" s="51"/>
      <c r="O208" s="149"/>
      <c r="P208" s="149"/>
      <c r="Q208" s="149"/>
      <c r="R208" s="316"/>
      <c r="S208" s="149"/>
      <c r="T208" s="61"/>
      <c r="U208" s="61"/>
      <c r="V208" s="61"/>
      <c r="W208" s="61"/>
      <c r="X208" s="61"/>
    </row>
    <row r="209" spans="1:24" hidden="1">
      <c r="A209" s="153"/>
      <c r="B209" s="156"/>
      <c r="C209" s="149"/>
      <c r="D209" s="149"/>
      <c r="E209" s="63"/>
      <c r="F209" s="62"/>
      <c r="G209" s="163"/>
      <c r="H209" s="195"/>
      <c r="I209" s="195"/>
      <c r="J209" s="51"/>
      <c r="K209" s="51"/>
      <c r="L209" s="51"/>
      <c r="M209" s="51"/>
      <c r="N209" s="51"/>
      <c r="O209" s="149"/>
      <c r="P209" s="149"/>
      <c r="Q209" s="149"/>
      <c r="R209" s="316"/>
      <c r="S209" s="149"/>
      <c r="T209" s="61"/>
      <c r="U209" s="61"/>
      <c r="V209" s="61"/>
      <c r="W209" s="61"/>
      <c r="X209" s="61"/>
    </row>
    <row r="210" spans="1:24" hidden="1">
      <c r="A210" s="153"/>
      <c r="B210" s="156"/>
      <c r="C210" s="149"/>
      <c r="D210" s="149"/>
      <c r="E210" s="63"/>
      <c r="F210" s="62"/>
      <c r="G210" s="163"/>
      <c r="H210" s="195"/>
      <c r="I210" s="195"/>
      <c r="J210" s="51"/>
      <c r="K210" s="51"/>
      <c r="L210" s="51"/>
      <c r="M210" s="51"/>
      <c r="N210" s="51"/>
      <c r="O210" s="149"/>
      <c r="P210" s="149"/>
      <c r="Q210" s="149"/>
      <c r="R210" s="316"/>
      <c r="S210" s="149"/>
      <c r="T210" s="61"/>
      <c r="U210" s="61"/>
      <c r="V210" s="61"/>
      <c r="W210" s="61"/>
      <c r="X210" s="61"/>
    </row>
    <row r="211" spans="1:24" hidden="1">
      <c r="A211" s="153"/>
      <c r="B211" s="156"/>
      <c r="C211" s="149"/>
      <c r="D211" s="149"/>
      <c r="E211" s="63"/>
      <c r="F211" s="62"/>
      <c r="G211" s="163"/>
      <c r="H211" s="195"/>
      <c r="I211" s="195"/>
      <c r="J211" s="51"/>
      <c r="K211" s="51"/>
      <c r="L211" s="51"/>
      <c r="M211" s="51"/>
      <c r="N211" s="51"/>
      <c r="O211" s="149"/>
      <c r="P211" s="149"/>
      <c r="Q211" s="149"/>
      <c r="R211" s="316"/>
      <c r="S211" s="149"/>
      <c r="T211" s="61"/>
      <c r="U211" s="61"/>
      <c r="V211" s="61"/>
      <c r="W211" s="61"/>
      <c r="X211" s="61"/>
    </row>
    <row r="212" spans="1:24" hidden="1">
      <c r="A212" s="153"/>
      <c r="B212" s="156"/>
      <c r="C212" s="149"/>
      <c r="D212" s="149"/>
      <c r="E212" s="63"/>
      <c r="F212" s="62"/>
      <c r="G212" s="163"/>
      <c r="H212" s="195"/>
      <c r="I212" s="195"/>
      <c r="J212" s="51"/>
      <c r="K212" s="51"/>
      <c r="L212" s="51"/>
      <c r="M212" s="51"/>
      <c r="N212" s="51"/>
      <c r="O212" s="149"/>
      <c r="P212" s="149"/>
      <c r="Q212" s="149"/>
      <c r="R212" s="316"/>
      <c r="S212" s="149"/>
      <c r="T212" s="61"/>
      <c r="U212" s="61"/>
      <c r="V212" s="61"/>
      <c r="W212" s="61"/>
      <c r="X212" s="61"/>
    </row>
    <row r="213" spans="1:24" hidden="1">
      <c r="A213" s="153"/>
      <c r="B213" s="156"/>
      <c r="C213" s="149"/>
      <c r="D213" s="149"/>
      <c r="E213" s="63"/>
      <c r="F213" s="62"/>
      <c r="G213" s="163"/>
      <c r="H213" s="195"/>
      <c r="I213" s="195"/>
      <c r="J213" s="51"/>
      <c r="K213" s="51"/>
      <c r="L213" s="51"/>
      <c r="M213" s="51"/>
      <c r="N213" s="51"/>
      <c r="O213" s="149"/>
      <c r="P213" s="149"/>
      <c r="Q213" s="149"/>
      <c r="R213" s="316"/>
      <c r="S213" s="149"/>
      <c r="T213" s="61"/>
      <c r="U213" s="61"/>
      <c r="V213" s="61"/>
      <c r="W213" s="61"/>
      <c r="X213" s="61"/>
    </row>
    <row r="214" spans="1:24" hidden="1">
      <c r="A214" s="153"/>
      <c r="B214" s="156"/>
      <c r="C214" s="149"/>
      <c r="D214" s="149"/>
      <c r="E214" s="63"/>
      <c r="F214" s="62"/>
      <c r="G214" s="163"/>
      <c r="H214" s="195"/>
      <c r="I214" s="195"/>
      <c r="J214" s="51"/>
      <c r="K214" s="51"/>
      <c r="L214" s="51"/>
      <c r="M214" s="51"/>
      <c r="N214" s="51"/>
      <c r="O214" s="149"/>
      <c r="P214" s="149"/>
      <c r="Q214" s="149"/>
      <c r="R214" s="316"/>
      <c r="S214" s="149"/>
      <c r="T214" s="61"/>
      <c r="U214" s="61"/>
      <c r="V214" s="61"/>
      <c r="W214" s="61"/>
      <c r="X214" s="61"/>
    </row>
    <row r="215" spans="1:24" hidden="1">
      <c r="A215" s="153"/>
      <c r="B215" s="156"/>
      <c r="C215" s="149"/>
      <c r="D215" s="149"/>
      <c r="E215" s="63"/>
      <c r="F215" s="62"/>
      <c r="G215" s="163"/>
      <c r="H215" s="195"/>
      <c r="I215" s="195"/>
      <c r="J215" s="51"/>
      <c r="K215" s="51"/>
      <c r="L215" s="51"/>
      <c r="M215" s="51"/>
      <c r="N215" s="51"/>
      <c r="O215" s="149"/>
      <c r="P215" s="149"/>
      <c r="Q215" s="149"/>
      <c r="R215" s="316"/>
      <c r="S215" s="149"/>
      <c r="T215" s="61"/>
      <c r="U215" s="61"/>
      <c r="V215" s="61"/>
      <c r="W215" s="61"/>
      <c r="X215" s="61"/>
    </row>
    <row r="216" spans="1:24" hidden="1">
      <c r="A216" s="153"/>
      <c r="B216" s="156"/>
      <c r="C216" s="149"/>
      <c r="D216" s="149"/>
      <c r="E216" s="63"/>
      <c r="F216" s="62"/>
      <c r="G216" s="163"/>
      <c r="H216" s="195"/>
      <c r="I216" s="195"/>
      <c r="J216" s="51"/>
      <c r="K216" s="51"/>
      <c r="L216" s="51"/>
      <c r="M216" s="51"/>
      <c r="N216" s="51"/>
      <c r="O216" s="149"/>
      <c r="P216" s="149"/>
      <c r="Q216" s="149"/>
      <c r="R216" s="316"/>
      <c r="S216" s="149"/>
      <c r="T216" s="61"/>
      <c r="U216" s="61"/>
      <c r="V216" s="61"/>
      <c r="W216" s="61"/>
      <c r="X216" s="61"/>
    </row>
    <row r="217" spans="1:24" hidden="1">
      <c r="A217" s="153"/>
      <c r="B217" s="156"/>
      <c r="C217" s="149"/>
      <c r="D217" s="149"/>
      <c r="E217" s="63"/>
      <c r="F217" s="62"/>
      <c r="G217" s="163"/>
      <c r="H217" s="195"/>
      <c r="I217" s="195"/>
      <c r="J217" s="51"/>
      <c r="K217" s="51"/>
      <c r="L217" s="51"/>
      <c r="M217" s="51"/>
      <c r="N217" s="51"/>
      <c r="O217" s="149"/>
      <c r="P217" s="149"/>
      <c r="Q217" s="149"/>
      <c r="R217" s="316"/>
      <c r="S217" s="149"/>
      <c r="T217" s="61"/>
      <c r="U217" s="61"/>
      <c r="V217" s="61"/>
      <c r="W217" s="61"/>
      <c r="X217" s="61"/>
    </row>
    <row r="218" spans="1:24" hidden="1">
      <c r="A218" s="153"/>
      <c r="B218" s="156"/>
      <c r="C218" s="149"/>
      <c r="D218" s="149"/>
      <c r="E218" s="63"/>
      <c r="F218" s="62"/>
      <c r="G218" s="163"/>
      <c r="H218" s="195"/>
      <c r="I218" s="195"/>
      <c r="J218" s="51"/>
      <c r="K218" s="51"/>
      <c r="L218" s="51"/>
      <c r="M218" s="51"/>
      <c r="N218" s="51"/>
      <c r="O218" s="149"/>
      <c r="P218" s="149"/>
      <c r="Q218" s="149"/>
      <c r="R218" s="316"/>
      <c r="S218" s="149"/>
      <c r="T218" s="61"/>
      <c r="U218" s="61"/>
      <c r="V218" s="61"/>
      <c r="W218" s="61"/>
      <c r="X218" s="61"/>
    </row>
    <row r="219" spans="1:24">
      <c r="A219" s="153"/>
      <c r="B219" s="156"/>
      <c r="C219" s="149"/>
      <c r="D219" s="149"/>
      <c r="E219" s="63"/>
      <c r="F219" s="62"/>
      <c r="G219" s="163"/>
      <c r="H219" s="195"/>
      <c r="I219" s="195"/>
      <c r="J219" s="51"/>
      <c r="K219" s="51"/>
      <c r="L219" s="51"/>
      <c r="M219" s="51"/>
      <c r="N219" s="51"/>
      <c r="O219" s="149"/>
      <c r="P219" s="149"/>
      <c r="Q219" s="149"/>
      <c r="R219" s="316"/>
      <c r="S219" s="149"/>
      <c r="T219" s="61"/>
      <c r="U219" s="61"/>
      <c r="V219" s="61"/>
      <c r="W219" s="61"/>
      <c r="X219" s="61"/>
    </row>
    <row r="220" spans="1:24">
      <c r="A220" s="153"/>
      <c r="B220" s="156"/>
      <c r="C220" s="149"/>
      <c r="D220" s="149"/>
      <c r="E220" s="63"/>
      <c r="F220" s="62"/>
      <c r="G220" s="163"/>
      <c r="H220" s="195"/>
      <c r="I220" s="195"/>
      <c r="J220" s="51"/>
      <c r="K220" s="51"/>
      <c r="L220" s="51"/>
      <c r="M220" s="51"/>
      <c r="N220" s="51"/>
      <c r="O220" s="149"/>
      <c r="P220" s="149"/>
      <c r="Q220" s="149"/>
      <c r="R220" s="316"/>
      <c r="S220" s="149"/>
      <c r="T220" s="61"/>
      <c r="U220" s="61"/>
      <c r="V220" s="61"/>
      <c r="W220" s="61"/>
      <c r="X220" s="61"/>
    </row>
    <row r="221" spans="1:24" hidden="1">
      <c r="A221" s="153"/>
      <c r="B221" s="156"/>
      <c r="C221" s="149"/>
      <c r="D221" s="149"/>
      <c r="E221" s="63"/>
      <c r="F221" s="62"/>
      <c r="G221" s="163"/>
      <c r="H221" s="195"/>
      <c r="I221" s="195"/>
      <c r="J221" s="51"/>
      <c r="K221" s="51"/>
      <c r="L221" s="51"/>
      <c r="M221" s="51"/>
      <c r="N221" s="51"/>
      <c r="O221" s="149"/>
      <c r="P221" s="149"/>
      <c r="Q221" s="149"/>
      <c r="R221" s="316"/>
      <c r="S221" s="149"/>
      <c r="T221" s="61"/>
      <c r="U221" s="61"/>
      <c r="V221" s="61"/>
      <c r="W221" s="61"/>
      <c r="X221" s="61"/>
    </row>
    <row r="222" spans="1:24" hidden="1">
      <c r="A222" s="153"/>
      <c r="B222" s="156"/>
      <c r="C222" s="149"/>
      <c r="D222" s="149"/>
      <c r="E222" s="63"/>
      <c r="F222" s="62"/>
      <c r="G222" s="163"/>
      <c r="H222" s="195"/>
      <c r="I222" s="195"/>
      <c r="J222" s="51"/>
      <c r="K222" s="51"/>
      <c r="L222" s="51"/>
      <c r="M222" s="51"/>
      <c r="N222" s="51"/>
      <c r="O222" s="149"/>
      <c r="P222" s="149"/>
      <c r="Q222" s="149"/>
      <c r="R222" s="316"/>
      <c r="S222" s="149"/>
      <c r="T222" s="61"/>
      <c r="U222" s="61"/>
      <c r="V222" s="61"/>
      <c r="W222" s="61"/>
      <c r="X222" s="61"/>
    </row>
    <row r="223" spans="1:24" hidden="1">
      <c r="A223" s="154"/>
      <c r="B223" s="157"/>
      <c r="C223" s="150"/>
      <c r="D223" s="150"/>
      <c r="E223" s="63"/>
      <c r="F223" s="62"/>
      <c r="G223" s="164"/>
      <c r="H223" s="196"/>
      <c r="I223" s="196"/>
      <c r="J223" s="51"/>
      <c r="K223" s="51"/>
      <c r="L223" s="51"/>
      <c r="M223" s="51"/>
      <c r="N223" s="51"/>
      <c r="O223" s="150"/>
      <c r="P223" s="150"/>
      <c r="Q223" s="150"/>
      <c r="R223" s="317"/>
      <c r="S223" s="150"/>
      <c r="T223" s="61"/>
      <c r="U223" s="61"/>
      <c r="V223" s="61"/>
      <c r="W223" s="61"/>
      <c r="X223" s="61"/>
    </row>
    <row r="224" spans="1:24" ht="75" customHeight="1">
      <c r="A224" s="152" t="s">
        <v>136</v>
      </c>
      <c r="B224" s="167" t="s">
        <v>134</v>
      </c>
      <c r="C224" s="167">
        <v>605</v>
      </c>
      <c r="D224" s="159" t="s">
        <v>160</v>
      </c>
      <c r="E224" s="63"/>
      <c r="F224" s="62"/>
      <c r="G224" s="211">
        <v>306411</v>
      </c>
      <c r="H224" s="211">
        <v>306411</v>
      </c>
      <c r="I224" s="211">
        <v>306411</v>
      </c>
      <c r="J224" s="51"/>
      <c r="K224" s="51"/>
      <c r="L224" s="51"/>
      <c r="M224" s="51"/>
      <c r="N224" s="51"/>
      <c r="O224" s="167" t="s">
        <v>140</v>
      </c>
      <c r="P224" s="167" t="s">
        <v>58</v>
      </c>
      <c r="Q224" s="167">
        <v>1</v>
      </c>
      <c r="R224" s="167">
        <v>1</v>
      </c>
      <c r="S224" s="167">
        <v>1</v>
      </c>
      <c r="T224" s="61"/>
      <c r="U224" s="61"/>
      <c r="V224" s="61"/>
      <c r="W224" s="61"/>
      <c r="X224" s="61"/>
    </row>
    <row r="225" spans="1:24" ht="12.75" hidden="1" customHeight="1">
      <c r="A225" s="165"/>
      <c r="B225" s="149"/>
      <c r="C225" s="149"/>
      <c r="D225" s="160"/>
      <c r="E225" s="63"/>
      <c r="F225" s="62"/>
      <c r="G225" s="184"/>
      <c r="H225" s="184"/>
      <c r="I225" s="184"/>
      <c r="J225" s="51"/>
      <c r="K225" s="51"/>
      <c r="L225" s="51"/>
      <c r="M225" s="51"/>
      <c r="N225" s="51"/>
      <c r="O225" s="149"/>
      <c r="P225" s="149"/>
      <c r="Q225" s="149"/>
      <c r="R225" s="149"/>
      <c r="S225" s="149"/>
      <c r="T225" s="67"/>
      <c r="U225" s="67"/>
      <c r="V225" s="67"/>
      <c r="W225" s="67"/>
      <c r="X225" s="67"/>
    </row>
    <row r="226" spans="1:24" ht="19.5" hidden="1" customHeight="1">
      <c r="A226" s="165"/>
      <c r="B226" s="149"/>
      <c r="C226" s="149"/>
      <c r="D226" s="160"/>
      <c r="E226" s="63"/>
      <c r="F226" s="62"/>
      <c r="G226" s="184"/>
      <c r="H226" s="184"/>
      <c r="I226" s="184"/>
      <c r="J226" s="51"/>
      <c r="K226" s="51"/>
      <c r="L226" s="51"/>
      <c r="M226" s="51"/>
      <c r="N226" s="51"/>
      <c r="O226" s="149"/>
      <c r="P226" s="149"/>
      <c r="Q226" s="149"/>
      <c r="R226" s="149"/>
      <c r="S226" s="149"/>
      <c r="T226" s="67"/>
      <c r="U226" s="67"/>
      <c r="V226" s="67"/>
      <c r="W226" s="67"/>
      <c r="X226" s="67"/>
    </row>
    <row r="227" spans="1:24" ht="38.25" hidden="1" customHeight="1">
      <c r="A227" s="165"/>
      <c r="B227" s="149"/>
      <c r="C227" s="149"/>
      <c r="D227" s="160"/>
      <c r="E227" s="63"/>
      <c r="F227" s="62"/>
      <c r="G227" s="184"/>
      <c r="H227" s="184"/>
      <c r="I227" s="184"/>
      <c r="J227" s="51"/>
      <c r="K227" s="51"/>
      <c r="L227" s="51"/>
      <c r="M227" s="51"/>
      <c r="N227" s="51"/>
      <c r="O227" s="149"/>
      <c r="P227" s="149"/>
      <c r="Q227" s="149"/>
      <c r="R227" s="149"/>
      <c r="S227" s="149"/>
      <c r="T227" s="67"/>
      <c r="U227" s="67"/>
      <c r="V227" s="67"/>
      <c r="W227" s="67"/>
      <c r="X227" s="67"/>
    </row>
    <row r="228" spans="1:24" ht="75" hidden="1" customHeight="1">
      <c r="A228" s="165"/>
      <c r="B228" s="149"/>
      <c r="C228" s="149"/>
      <c r="D228" s="160"/>
      <c r="E228" s="63"/>
      <c r="F228" s="62"/>
      <c r="G228" s="184"/>
      <c r="H228" s="184"/>
      <c r="I228" s="184"/>
      <c r="J228" s="51"/>
      <c r="K228" s="51"/>
      <c r="L228" s="51"/>
      <c r="M228" s="51"/>
      <c r="N228" s="51"/>
      <c r="O228" s="149"/>
      <c r="P228" s="149"/>
      <c r="Q228" s="149"/>
      <c r="R228" s="149"/>
      <c r="S228" s="149"/>
      <c r="T228" s="67"/>
      <c r="U228" s="67"/>
      <c r="V228" s="67"/>
      <c r="W228" s="67"/>
      <c r="X228" s="67"/>
    </row>
    <row r="229" spans="1:24" ht="75" hidden="1" customHeight="1">
      <c r="A229" s="166"/>
      <c r="B229" s="150"/>
      <c r="C229" s="150"/>
      <c r="D229" s="161"/>
      <c r="E229" s="63"/>
      <c r="F229" s="62"/>
      <c r="G229" s="185"/>
      <c r="H229" s="185"/>
      <c r="I229" s="185"/>
      <c r="J229" s="51"/>
      <c r="K229" s="51"/>
      <c r="L229" s="51"/>
      <c r="M229" s="51"/>
      <c r="N229" s="51"/>
      <c r="O229" s="150"/>
      <c r="P229" s="150"/>
      <c r="Q229" s="150"/>
      <c r="R229" s="150"/>
      <c r="S229" s="150"/>
      <c r="T229" s="67"/>
      <c r="U229" s="67"/>
      <c r="V229" s="67"/>
      <c r="W229" s="67"/>
      <c r="X229" s="67"/>
    </row>
    <row r="230" spans="1:24" ht="72" customHeight="1">
      <c r="A230" s="152" t="s">
        <v>137</v>
      </c>
      <c r="B230" s="167" t="s">
        <v>84</v>
      </c>
      <c r="C230" s="167">
        <v>605</v>
      </c>
      <c r="D230" s="159" t="s">
        <v>162</v>
      </c>
      <c r="E230" s="63"/>
      <c r="F230" s="62"/>
      <c r="G230" s="193">
        <f>I230</f>
        <v>1141990.71</v>
      </c>
      <c r="H230" s="194">
        <v>1141990.71</v>
      </c>
      <c r="I230" s="194">
        <v>1141990.71</v>
      </c>
      <c r="J230" s="51"/>
      <c r="K230" s="51"/>
      <c r="L230" s="51"/>
      <c r="M230" s="51"/>
      <c r="N230" s="51"/>
      <c r="O230" s="167" t="s">
        <v>141</v>
      </c>
      <c r="P230" s="167" t="s">
        <v>58</v>
      </c>
      <c r="Q230" s="167">
        <v>24</v>
      </c>
      <c r="R230" s="167">
        <v>24</v>
      </c>
      <c r="S230" s="167">
        <v>24</v>
      </c>
      <c r="T230" s="61"/>
      <c r="U230" s="61"/>
      <c r="V230" s="61"/>
      <c r="W230" s="61"/>
      <c r="X230" s="61"/>
    </row>
    <row r="231" spans="1:24" ht="16.5" customHeight="1">
      <c r="A231" s="165"/>
      <c r="B231" s="149"/>
      <c r="C231" s="149"/>
      <c r="D231" s="160"/>
      <c r="E231" s="63"/>
      <c r="F231" s="62"/>
      <c r="G231" s="163"/>
      <c r="H231" s="195"/>
      <c r="I231" s="195"/>
      <c r="J231" s="51"/>
      <c r="K231" s="51"/>
      <c r="L231" s="51"/>
      <c r="M231" s="51"/>
      <c r="N231" s="51"/>
      <c r="O231" s="149"/>
      <c r="P231" s="149"/>
      <c r="Q231" s="149"/>
      <c r="R231" s="149"/>
      <c r="S231" s="149"/>
      <c r="T231" s="61"/>
      <c r="U231" s="61"/>
      <c r="V231" s="61"/>
      <c r="W231" s="61"/>
      <c r="X231" s="61"/>
    </row>
    <row r="232" spans="1:24" ht="6" customHeight="1">
      <c r="A232" s="165"/>
      <c r="B232" s="149"/>
      <c r="C232" s="149"/>
      <c r="D232" s="160"/>
      <c r="E232" s="63"/>
      <c r="F232" s="62"/>
      <c r="G232" s="163"/>
      <c r="H232" s="195"/>
      <c r="I232" s="195"/>
      <c r="J232" s="51"/>
      <c r="K232" s="51"/>
      <c r="L232" s="51"/>
      <c r="M232" s="51"/>
      <c r="N232" s="51"/>
      <c r="O232" s="149"/>
      <c r="P232" s="149"/>
      <c r="Q232" s="149"/>
      <c r="R232" s="149"/>
      <c r="S232" s="149"/>
      <c r="T232" s="61"/>
      <c r="U232" s="61"/>
      <c r="V232" s="61"/>
      <c r="W232" s="61"/>
      <c r="X232" s="61"/>
    </row>
    <row r="233" spans="1:24" ht="0.75" hidden="1" customHeight="1">
      <c r="A233" s="165"/>
      <c r="B233" s="149"/>
      <c r="C233" s="149"/>
      <c r="D233" s="160"/>
      <c r="E233" s="63"/>
      <c r="F233" s="62"/>
      <c r="G233" s="163"/>
      <c r="H233" s="195"/>
      <c r="I233" s="195"/>
      <c r="J233" s="51"/>
      <c r="K233" s="51"/>
      <c r="L233" s="51"/>
      <c r="M233" s="51"/>
      <c r="N233" s="51"/>
      <c r="O233" s="149"/>
      <c r="P233" s="149"/>
      <c r="Q233" s="149"/>
      <c r="R233" s="149"/>
      <c r="S233" s="149"/>
      <c r="T233" s="61"/>
      <c r="U233" s="61"/>
      <c r="V233" s="61"/>
      <c r="W233" s="61"/>
      <c r="X233" s="61"/>
    </row>
    <row r="234" spans="1:24" ht="16.5" hidden="1" customHeight="1">
      <c r="A234" s="165"/>
      <c r="B234" s="149"/>
      <c r="C234" s="149"/>
      <c r="D234" s="160"/>
      <c r="E234" s="63"/>
      <c r="F234" s="62"/>
      <c r="G234" s="163"/>
      <c r="H234" s="195"/>
      <c r="I234" s="195"/>
      <c r="J234" s="51"/>
      <c r="K234" s="51"/>
      <c r="L234" s="51"/>
      <c r="M234" s="51"/>
      <c r="N234" s="51"/>
      <c r="O234" s="149"/>
      <c r="P234" s="149"/>
      <c r="Q234" s="149"/>
      <c r="R234" s="149"/>
      <c r="S234" s="149"/>
      <c r="T234" s="61"/>
      <c r="U234" s="61"/>
      <c r="V234" s="61"/>
      <c r="W234" s="61"/>
      <c r="X234" s="61"/>
    </row>
    <row r="235" spans="1:24" ht="17.25" hidden="1" customHeight="1">
      <c r="A235" s="166"/>
      <c r="B235" s="150"/>
      <c r="C235" s="150"/>
      <c r="D235" s="161"/>
      <c r="E235" s="63"/>
      <c r="F235" s="62"/>
      <c r="G235" s="164"/>
      <c r="H235" s="196"/>
      <c r="I235" s="196"/>
      <c r="J235" s="51"/>
      <c r="K235" s="51"/>
      <c r="L235" s="51"/>
      <c r="M235" s="51"/>
      <c r="N235" s="51"/>
      <c r="O235" s="150"/>
      <c r="P235" s="150"/>
      <c r="Q235" s="150"/>
      <c r="R235" s="150"/>
      <c r="S235" s="150"/>
      <c r="T235" s="61"/>
      <c r="U235" s="61"/>
      <c r="V235" s="61"/>
      <c r="W235" s="61"/>
      <c r="X235" s="61"/>
    </row>
    <row r="236" spans="1:24" ht="15" customHeight="1">
      <c r="A236" s="152" t="s">
        <v>138</v>
      </c>
      <c r="B236" s="167" t="s">
        <v>135</v>
      </c>
      <c r="C236" s="167">
        <v>605</v>
      </c>
      <c r="D236" s="159" t="s">
        <v>161</v>
      </c>
      <c r="E236" s="109"/>
      <c r="F236" s="108"/>
      <c r="G236" s="193">
        <f>I236</f>
        <v>0</v>
      </c>
      <c r="H236" s="194">
        <v>0</v>
      </c>
      <c r="I236" s="194">
        <v>0</v>
      </c>
      <c r="J236" s="51"/>
      <c r="K236" s="51"/>
      <c r="L236" s="51"/>
      <c r="M236" s="51"/>
      <c r="N236" s="51"/>
      <c r="O236" s="167" t="s">
        <v>142</v>
      </c>
      <c r="P236" s="167" t="s">
        <v>58</v>
      </c>
      <c r="Q236" s="167">
        <v>0</v>
      </c>
      <c r="R236" s="167">
        <v>0</v>
      </c>
      <c r="S236" s="167">
        <v>0</v>
      </c>
      <c r="T236" s="61"/>
      <c r="U236" s="61"/>
      <c r="V236" s="61"/>
      <c r="W236" s="61"/>
      <c r="X236" s="61"/>
    </row>
    <row r="237" spans="1:24">
      <c r="A237" s="165"/>
      <c r="B237" s="149"/>
      <c r="C237" s="149"/>
      <c r="D237" s="160"/>
      <c r="E237" s="109"/>
      <c r="F237" s="108"/>
      <c r="G237" s="163"/>
      <c r="H237" s="195"/>
      <c r="I237" s="195"/>
      <c r="J237" s="51"/>
      <c r="K237" s="51"/>
      <c r="L237" s="51"/>
      <c r="M237" s="51"/>
      <c r="N237" s="51"/>
      <c r="O237" s="149"/>
      <c r="P237" s="149"/>
      <c r="Q237" s="149"/>
      <c r="R237" s="149"/>
      <c r="S237" s="149"/>
      <c r="T237" s="173" t="s">
        <v>23</v>
      </c>
      <c r="U237" s="173" t="s">
        <v>23</v>
      </c>
      <c r="V237" s="173" t="s">
        <v>23</v>
      </c>
      <c r="W237" s="173" t="s">
        <v>23</v>
      </c>
      <c r="X237" s="173" t="s">
        <v>23</v>
      </c>
    </row>
    <row r="238" spans="1:24" ht="32.25" customHeight="1">
      <c r="A238" s="165"/>
      <c r="B238" s="149"/>
      <c r="C238" s="149"/>
      <c r="D238" s="160"/>
      <c r="E238" s="109"/>
      <c r="F238" s="108"/>
      <c r="G238" s="163"/>
      <c r="H238" s="195"/>
      <c r="I238" s="195"/>
      <c r="J238" s="51"/>
      <c r="K238" s="51"/>
      <c r="L238" s="51"/>
      <c r="M238" s="51"/>
      <c r="N238" s="51"/>
      <c r="O238" s="149"/>
      <c r="P238" s="149"/>
      <c r="Q238" s="149"/>
      <c r="R238" s="149"/>
      <c r="S238" s="149"/>
      <c r="T238" s="173"/>
      <c r="U238" s="173"/>
      <c r="V238" s="173"/>
      <c r="W238" s="173"/>
      <c r="X238" s="173"/>
    </row>
    <row r="239" spans="1:24" ht="8.25" hidden="1" customHeight="1">
      <c r="A239" s="165"/>
      <c r="B239" s="149"/>
      <c r="C239" s="149"/>
      <c r="D239" s="160"/>
      <c r="E239" s="109"/>
      <c r="F239" s="108"/>
      <c r="G239" s="163"/>
      <c r="H239" s="195"/>
      <c r="I239" s="195"/>
      <c r="J239" s="51"/>
      <c r="K239" s="51"/>
      <c r="L239" s="51"/>
      <c r="M239" s="51"/>
      <c r="N239" s="51"/>
      <c r="O239" s="149"/>
      <c r="P239" s="99"/>
      <c r="Q239" s="99"/>
      <c r="R239" s="111"/>
      <c r="S239" s="99"/>
      <c r="T239" s="173"/>
      <c r="U239" s="173"/>
      <c r="V239" s="173"/>
      <c r="W239" s="173"/>
      <c r="X239" s="173"/>
    </row>
    <row r="240" spans="1:24" ht="15" hidden="1" customHeight="1">
      <c r="A240" s="165"/>
      <c r="B240" s="149"/>
      <c r="C240" s="149"/>
      <c r="D240" s="160"/>
      <c r="E240" s="109"/>
      <c r="F240" s="108"/>
      <c r="G240" s="163"/>
      <c r="H240" s="195"/>
      <c r="I240" s="195"/>
      <c r="J240" s="51"/>
      <c r="K240" s="51"/>
      <c r="L240" s="51"/>
      <c r="M240" s="51"/>
      <c r="N240" s="51"/>
      <c r="O240" s="149"/>
      <c r="P240" s="99"/>
      <c r="Q240" s="99"/>
      <c r="R240" s="111"/>
      <c r="S240" s="99"/>
      <c r="T240" s="173"/>
      <c r="U240" s="173"/>
      <c r="V240" s="173"/>
      <c r="W240" s="173"/>
      <c r="X240" s="173"/>
    </row>
    <row r="241" spans="1:28" ht="20.25" customHeight="1">
      <c r="A241" s="166"/>
      <c r="B241" s="150"/>
      <c r="C241" s="150"/>
      <c r="D241" s="161"/>
      <c r="E241" s="109"/>
      <c r="F241" s="108"/>
      <c r="G241" s="164"/>
      <c r="H241" s="196"/>
      <c r="I241" s="196"/>
      <c r="J241" s="51"/>
      <c r="K241" s="51"/>
      <c r="L241" s="51"/>
      <c r="M241" s="51"/>
      <c r="N241" s="51"/>
      <c r="O241" s="150"/>
      <c r="P241" s="100"/>
      <c r="Q241" s="100"/>
      <c r="R241" s="112"/>
      <c r="S241" s="100"/>
      <c r="T241" s="173"/>
      <c r="U241" s="173"/>
      <c r="V241" s="173"/>
      <c r="W241" s="173"/>
      <c r="X241" s="173"/>
    </row>
    <row r="242" spans="1:28" ht="64.5" customHeight="1">
      <c r="A242" s="152" t="s">
        <v>139</v>
      </c>
      <c r="B242" s="167" t="s">
        <v>175</v>
      </c>
      <c r="C242" s="167">
        <v>605</v>
      </c>
      <c r="D242" s="159" t="s">
        <v>176</v>
      </c>
      <c r="E242" s="139"/>
      <c r="F242" s="138"/>
      <c r="G242" s="193">
        <f>I242</f>
        <v>50000</v>
      </c>
      <c r="H242" s="194">
        <v>50000</v>
      </c>
      <c r="I242" s="194">
        <v>50000</v>
      </c>
      <c r="J242" s="51"/>
      <c r="K242" s="51"/>
      <c r="L242" s="51"/>
      <c r="M242" s="51"/>
      <c r="N242" s="51"/>
      <c r="O242" s="167" t="s">
        <v>177</v>
      </c>
      <c r="P242" s="167" t="s">
        <v>21</v>
      </c>
      <c r="Q242" s="167">
        <v>2</v>
      </c>
      <c r="R242" s="167">
        <v>2</v>
      </c>
      <c r="S242" s="167">
        <v>2</v>
      </c>
      <c r="T242" s="4"/>
      <c r="U242" s="4"/>
      <c r="V242" s="4"/>
      <c r="W242" s="4"/>
      <c r="X242" s="4"/>
    </row>
    <row r="243" spans="1:28" s="1" customFormat="1" ht="6" hidden="1" customHeight="1">
      <c r="A243" s="165"/>
      <c r="B243" s="149"/>
      <c r="C243" s="149"/>
      <c r="D243" s="160"/>
      <c r="E243" s="139"/>
      <c r="F243" s="138"/>
      <c r="G243" s="163"/>
      <c r="H243" s="195"/>
      <c r="I243" s="195"/>
      <c r="J243" s="51"/>
      <c r="K243" s="51"/>
      <c r="L243" s="51"/>
      <c r="M243" s="51"/>
      <c r="N243" s="51"/>
      <c r="O243" s="149"/>
      <c r="P243" s="149"/>
      <c r="Q243" s="149"/>
      <c r="R243" s="149"/>
      <c r="S243" s="149"/>
      <c r="T243" s="311">
        <v>1</v>
      </c>
      <c r="U243" s="311">
        <v>1</v>
      </c>
      <c r="V243" s="311">
        <v>1</v>
      </c>
      <c r="W243" s="311">
        <v>1</v>
      </c>
      <c r="X243" s="311">
        <v>1</v>
      </c>
    </row>
    <row r="244" spans="1:28" s="1" customFormat="1" ht="1.5" hidden="1" customHeight="1">
      <c r="A244" s="165"/>
      <c r="B244" s="149"/>
      <c r="C244" s="149"/>
      <c r="D244" s="160"/>
      <c r="E244" s="139"/>
      <c r="F244" s="138"/>
      <c r="G244" s="163"/>
      <c r="H244" s="195"/>
      <c r="I244" s="195"/>
      <c r="J244" s="51"/>
      <c r="K244" s="51"/>
      <c r="L244" s="51"/>
      <c r="M244" s="51"/>
      <c r="N244" s="51"/>
      <c r="O244" s="149"/>
      <c r="P244" s="149"/>
      <c r="Q244" s="149"/>
      <c r="R244" s="149"/>
      <c r="S244" s="149"/>
      <c r="T244" s="312"/>
      <c r="U244" s="312"/>
      <c r="V244" s="312"/>
      <c r="W244" s="312"/>
      <c r="X244" s="312"/>
      <c r="AB244" s="2"/>
    </row>
    <row r="245" spans="1:28" s="1" customFormat="1" ht="36.75" hidden="1" customHeight="1">
      <c r="A245" s="165"/>
      <c r="B245" s="149"/>
      <c r="C245" s="149"/>
      <c r="D245" s="160"/>
      <c r="E245" s="139"/>
      <c r="F245" s="138"/>
      <c r="G245" s="163"/>
      <c r="H245" s="195"/>
      <c r="I245" s="195"/>
      <c r="J245" s="51"/>
      <c r="K245" s="51"/>
      <c r="L245" s="51"/>
      <c r="M245" s="51"/>
      <c r="N245" s="51"/>
      <c r="O245" s="149"/>
      <c r="P245" s="135"/>
      <c r="Q245" s="135"/>
      <c r="R245" s="144"/>
      <c r="S245" s="135"/>
      <c r="T245" s="312"/>
      <c r="U245" s="312"/>
      <c r="V245" s="312"/>
      <c r="W245" s="312"/>
      <c r="X245" s="312"/>
    </row>
    <row r="246" spans="1:28" s="1" customFormat="1" ht="16.5" hidden="1" customHeight="1">
      <c r="A246" s="165"/>
      <c r="B246" s="149"/>
      <c r="C246" s="149"/>
      <c r="D246" s="160"/>
      <c r="E246" s="139"/>
      <c r="F246" s="138"/>
      <c r="G246" s="163"/>
      <c r="H246" s="195"/>
      <c r="I246" s="195"/>
      <c r="J246" s="51"/>
      <c r="K246" s="51"/>
      <c r="L246" s="51"/>
      <c r="M246" s="51"/>
      <c r="N246" s="51"/>
      <c r="O246" s="149"/>
      <c r="P246" s="135"/>
      <c r="Q246" s="135"/>
      <c r="R246" s="144"/>
      <c r="S246" s="135"/>
      <c r="T246" s="312"/>
      <c r="U246" s="312"/>
      <c r="V246" s="312"/>
      <c r="W246" s="312"/>
      <c r="X246" s="312"/>
    </row>
    <row r="247" spans="1:28" s="1" customFormat="1" ht="45" hidden="1" customHeight="1">
      <c r="A247" s="166"/>
      <c r="B247" s="150"/>
      <c r="C247" s="150"/>
      <c r="D247" s="161"/>
      <c r="E247" s="139"/>
      <c r="F247" s="138"/>
      <c r="G247" s="164"/>
      <c r="H247" s="196"/>
      <c r="I247" s="196"/>
      <c r="J247" s="51"/>
      <c r="K247" s="51"/>
      <c r="L247" s="51"/>
      <c r="M247" s="51"/>
      <c r="N247" s="51"/>
      <c r="O247" s="150"/>
      <c r="P247" s="136"/>
      <c r="Q247" s="136"/>
      <c r="R247" s="145"/>
      <c r="S247" s="136"/>
      <c r="T247" s="312"/>
      <c r="U247" s="312"/>
      <c r="V247" s="312"/>
      <c r="W247" s="312"/>
      <c r="X247" s="312"/>
    </row>
    <row r="248" spans="1:28" s="1" customFormat="1" ht="21" customHeight="1">
      <c r="A248" s="186" t="s">
        <v>143</v>
      </c>
      <c r="B248" s="175"/>
      <c r="C248" s="175"/>
      <c r="D248" s="175"/>
      <c r="E248" s="175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6"/>
      <c r="T248" s="313"/>
      <c r="U248" s="313"/>
      <c r="V248" s="313"/>
      <c r="W248" s="313"/>
      <c r="X248" s="313"/>
      <c r="AB248" s="2"/>
    </row>
    <row r="249" spans="1:28" s="1" customFormat="1" ht="13.5" customHeight="1">
      <c r="A249" s="177"/>
      <c r="B249" s="187"/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79"/>
      <c r="T249" s="279"/>
      <c r="U249" s="279"/>
      <c r="V249" s="311">
        <v>1</v>
      </c>
      <c r="W249" s="279"/>
      <c r="X249" s="279"/>
    </row>
    <row r="250" spans="1:28" s="1" customFormat="1" hidden="1">
      <c r="A250" s="177"/>
      <c r="B250" s="187"/>
      <c r="C250" s="187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79"/>
      <c r="T250" s="280"/>
      <c r="U250" s="280"/>
      <c r="V250" s="312"/>
      <c r="W250" s="280"/>
      <c r="X250" s="280"/>
    </row>
    <row r="251" spans="1:28" s="1" customFormat="1" ht="26.25" hidden="1" customHeight="1">
      <c r="A251" s="177"/>
      <c r="B251" s="187"/>
      <c r="C251" s="187"/>
      <c r="D251" s="187"/>
      <c r="E251" s="187"/>
      <c r="F251" s="187"/>
      <c r="G251" s="187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79"/>
      <c r="T251" s="280"/>
      <c r="U251" s="280"/>
      <c r="V251" s="312"/>
      <c r="W251" s="280"/>
      <c r="X251" s="280"/>
    </row>
    <row r="252" spans="1:28" s="1" customFormat="1" ht="4.5" hidden="1" customHeight="1">
      <c r="A252" s="177"/>
      <c r="B252" s="187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79"/>
      <c r="T252" s="280"/>
      <c r="U252" s="280"/>
      <c r="V252" s="312"/>
      <c r="W252" s="280"/>
      <c r="X252" s="280"/>
    </row>
    <row r="253" spans="1:28" s="1" customFormat="1" hidden="1">
      <c r="A253" s="180"/>
      <c r="B253" s="181"/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2"/>
      <c r="T253" s="280"/>
      <c r="U253" s="280"/>
      <c r="V253" s="312"/>
      <c r="W253" s="280"/>
      <c r="X253" s="280"/>
    </row>
    <row r="254" spans="1:28" s="1" customFormat="1" ht="14.25" customHeight="1">
      <c r="A254" s="190" t="s">
        <v>22</v>
      </c>
      <c r="B254" s="314" t="s">
        <v>39</v>
      </c>
      <c r="C254" s="197"/>
      <c r="D254" s="200"/>
      <c r="E254" s="197" t="s">
        <v>74</v>
      </c>
      <c r="F254" s="41" t="s">
        <v>9</v>
      </c>
      <c r="G254" s="201">
        <f>I254</f>
        <v>736100.19</v>
      </c>
      <c r="H254" s="201">
        <f>H260+H266+H272+H278</f>
        <v>736100.19</v>
      </c>
      <c r="I254" s="201">
        <f>I260+I266+I272+I278</f>
        <v>736100.19</v>
      </c>
      <c r="J254" s="53" t="e">
        <f t="shared" ref="J254:N255" si="14">J255</f>
        <v>#REF!</v>
      </c>
      <c r="K254" s="53" t="e">
        <f t="shared" si="14"/>
        <v>#REF!</v>
      </c>
      <c r="L254" s="53" t="e">
        <f t="shared" si="14"/>
        <v>#REF!</v>
      </c>
      <c r="M254" s="53" t="e">
        <f t="shared" si="14"/>
        <v>#REF!</v>
      </c>
      <c r="N254" s="53" t="e">
        <f t="shared" si="14"/>
        <v>#REF!</v>
      </c>
      <c r="O254" s="158" t="s">
        <v>23</v>
      </c>
      <c r="P254" s="158" t="s">
        <v>23</v>
      </c>
      <c r="Q254" s="158" t="s">
        <v>23</v>
      </c>
      <c r="R254" s="158" t="s">
        <v>23</v>
      </c>
      <c r="S254" s="158" t="s">
        <v>23</v>
      </c>
      <c r="T254" s="281"/>
      <c r="U254" s="281"/>
      <c r="V254" s="313"/>
      <c r="W254" s="281"/>
      <c r="X254" s="281"/>
    </row>
    <row r="255" spans="1:28" s="1" customFormat="1" ht="43.5" customHeight="1">
      <c r="A255" s="191"/>
      <c r="B255" s="314"/>
      <c r="C255" s="197"/>
      <c r="D255" s="197"/>
      <c r="E255" s="197"/>
      <c r="F255" s="41" t="s">
        <v>10</v>
      </c>
      <c r="G255" s="202"/>
      <c r="H255" s="202"/>
      <c r="I255" s="202"/>
      <c r="J255" s="53" t="e">
        <f t="shared" si="14"/>
        <v>#REF!</v>
      </c>
      <c r="K255" s="53" t="e">
        <f t="shared" si="14"/>
        <v>#REF!</v>
      </c>
      <c r="L255" s="53" t="e">
        <f t="shared" si="14"/>
        <v>#REF!</v>
      </c>
      <c r="M255" s="53" t="e">
        <f t="shared" si="14"/>
        <v>#REF!</v>
      </c>
      <c r="N255" s="53" t="e">
        <f t="shared" si="14"/>
        <v>#REF!</v>
      </c>
      <c r="O255" s="183"/>
      <c r="P255" s="183"/>
      <c r="Q255" s="183"/>
      <c r="R255" s="183"/>
      <c r="S255" s="183"/>
      <c r="T255" s="173">
        <v>2</v>
      </c>
      <c r="U255" s="173">
        <v>2</v>
      </c>
      <c r="V255" s="173">
        <v>2</v>
      </c>
      <c r="W255" s="173">
        <v>2</v>
      </c>
      <c r="X255" s="173">
        <v>2</v>
      </c>
    </row>
    <row r="256" spans="1:28" s="1" customFormat="1" ht="10.5" hidden="1" customHeight="1">
      <c r="A256" s="191"/>
      <c r="B256" s="314"/>
      <c r="C256" s="197"/>
      <c r="D256" s="197"/>
      <c r="E256" s="197"/>
      <c r="F256" s="41" t="s">
        <v>11</v>
      </c>
      <c r="G256" s="202"/>
      <c r="H256" s="202"/>
      <c r="I256" s="202"/>
      <c r="J256" s="53" t="e">
        <f>J262+J268+J274+#REF!+J280+#REF!+J286+#REF!+#REF!+#REF!+J292+#REF!+#REF!+#REF!</f>
        <v>#REF!</v>
      </c>
      <c r="K256" s="53" t="e">
        <f>K262+K268+K274+#REF!+K280+#REF!+K286+#REF!+#REF!+#REF!+#REF!++#REF!+#REF!+K292</f>
        <v>#REF!</v>
      </c>
      <c r="L256" s="53" t="e">
        <f>L262+L268+L274+#REF!+#REF!+L286+#REF!+#REF!+#REF!+L292+#REF!+#REF!+#REF!</f>
        <v>#REF!</v>
      </c>
      <c r="M256" s="53" t="e">
        <f>M262+M268+M274+#REF!+#REF!+M286+#REF!+#REF!+#REF!+M292+#REF!+#REF!+#REF!</f>
        <v>#REF!</v>
      </c>
      <c r="N256" s="53" t="e">
        <f>N262+N268+N274+#REF!+N280+#REF!+N286+#REF!+#REF!+#REF!+#REF!+#REF!++#REF!+N292</f>
        <v>#REF!</v>
      </c>
      <c r="O256" s="183"/>
      <c r="P256" s="183"/>
      <c r="Q256" s="183"/>
      <c r="R256" s="183"/>
      <c r="S256" s="183"/>
      <c r="T256" s="173"/>
      <c r="U256" s="173"/>
      <c r="V256" s="173"/>
      <c r="W256" s="173"/>
      <c r="X256" s="173"/>
    </row>
    <row r="257" spans="1:24" s="1" customFormat="1" ht="47.25" hidden="1" customHeight="1">
      <c r="A257" s="191"/>
      <c r="B257" s="314"/>
      <c r="C257" s="197"/>
      <c r="D257" s="197"/>
      <c r="E257" s="197"/>
      <c r="F257" s="45" t="s">
        <v>30</v>
      </c>
      <c r="G257" s="202"/>
      <c r="H257" s="202"/>
      <c r="I257" s="202"/>
      <c r="J257" s="53">
        <f>J263+J269</f>
        <v>0</v>
      </c>
      <c r="K257" s="53">
        <f>K263+K269</f>
        <v>0</v>
      </c>
      <c r="L257" s="53">
        <f>L263+L269</f>
        <v>0</v>
      </c>
      <c r="M257" s="53">
        <f>M263+M269</f>
        <v>0</v>
      </c>
      <c r="N257" s="53">
        <f>N263+N269</f>
        <v>0</v>
      </c>
      <c r="O257" s="183"/>
      <c r="P257" s="183"/>
      <c r="Q257" s="183"/>
      <c r="R257" s="183"/>
      <c r="S257" s="183"/>
      <c r="T257" s="173"/>
      <c r="U257" s="173"/>
      <c r="V257" s="173"/>
      <c r="W257" s="173"/>
      <c r="X257" s="173"/>
    </row>
    <row r="258" spans="1:24" s="1" customFormat="1" ht="44.25" hidden="1" customHeight="1">
      <c r="A258" s="191"/>
      <c r="B258" s="314"/>
      <c r="C258" s="197"/>
      <c r="D258" s="197"/>
      <c r="E258" s="197"/>
      <c r="F258" s="45" t="s">
        <v>28</v>
      </c>
      <c r="G258" s="202"/>
      <c r="H258" s="202"/>
      <c r="I258" s="202"/>
      <c r="J258" s="47">
        <v>0</v>
      </c>
      <c r="K258" s="47">
        <v>0</v>
      </c>
      <c r="L258" s="47">
        <v>0</v>
      </c>
      <c r="M258" s="47">
        <v>0</v>
      </c>
      <c r="N258" s="47">
        <v>0</v>
      </c>
      <c r="O258" s="183"/>
      <c r="P258" s="183"/>
      <c r="Q258" s="183"/>
      <c r="R258" s="183"/>
      <c r="S258" s="183"/>
      <c r="T258" s="173"/>
      <c r="U258" s="173"/>
      <c r="V258" s="173"/>
      <c r="W258" s="173"/>
      <c r="X258" s="173"/>
    </row>
    <row r="259" spans="1:24" s="1" customFormat="1" ht="32.25" hidden="1" customHeight="1">
      <c r="A259" s="191"/>
      <c r="B259" s="314"/>
      <c r="C259" s="197"/>
      <c r="D259" s="197"/>
      <c r="E259" s="197"/>
      <c r="F259" s="41"/>
      <c r="G259" s="203"/>
      <c r="H259" s="203"/>
      <c r="I259" s="203"/>
      <c r="J259" s="42"/>
      <c r="K259" s="42"/>
      <c r="L259" s="42"/>
      <c r="M259" s="42"/>
      <c r="N259" s="42"/>
      <c r="O259" s="150"/>
      <c r="P259" s="150"/>
      <c r="Q259" s="150"/>
      <c r="R259" s="150"/>
      <c r="S259" s="150"/>
      <c r="T259" s="173"/>
      <c r="U259" s="173"/>
      <c r="V259" s="173"/>
      <c r="W259" s="173"/>
      <c r="X259" s="173"/>
    </row>
    <row r="260" spans="1:24" s="1" customFormat="1" ht="18.75" customHeight="1">
      <c r="A260" s="188" t="s">
        <v>146</v>
      </c>
      <c r="B260" s="315" t="s">
        <v>40</v>
      </c>
      <c r="C260" s="173">
        <v>605</v>
      </c>
      <c r="D260" s="171" t="s">
        <v>163</v>
      </c>
      <c r="E260" s="173" t="s">
        <v>74</v>
      </c>
      <c r="F260" s="4" t="s">
        <v>9</v>
      </c>
      <c r="G260" s="162">
        <f>I260</f>
        <v>138981.35999999999</v>
      </c>
      <c r="H260" s="162">
        <v>138981.35999999999</v>
      </c>
      <c r="I260" s="162">
        <v>138981.35999999999</v>
      </c>
      <c r="J260" s="13">
        <f t="shared" ref="J260:N261" si="15">J261</f>
        <v>31720.3</v>
      </c>
      <c r="K260" s="13">
        <f t="shared" si="15"/>
        <v>31955.03</v>
      </c>
      <c r="L260" s="13">
        <f t="shared" si="15"/>
        <v>31955.03</v>
      </c>
      <c r="M260" s="13">
        <f t="shared" si="15"/>
        <v>31955.03</v>
      </c>
      <c r="N260" s="13">
        <f t="shared" si="15"/>
        <v>31955.03</v>
      </c>
      <c r="O260" s="210" t="s">
        <v>86</v>
      </c>
      <c r="P260" s="167" t="s">
        <v>21</v>
      </c>
      <c r="Q260" s="311">
        <v>1</v>
      </c>
      <c r="R260" s="311">
        <v>1</v>
      </c>
      <c r="S260" s="311">
        <v>1</v>
      </c>
      <c r="T260" s="14"/>
      <c r="U260" s="14"/>
      <c r="V260" s="14"/>
      <c r="W260" s="14"/>
      <c r="X260" s="14"/>
    </row>
    <row r="261" spans="1:24" s="1" customFormat="1" ht="43.5" customHeight="1">
      <c r="A261" s="189"/>
      <c r="B261" s="315"/>
      <c r="C261" s="173"/>
      <c r="D261" s="172"/>
      <c r="E261" s="173"/>
      <c r="F261" s="4" t="s">
        <v>10</v>
      </c>
      <c r="G261" s="184"/>
      <c r="H261" s="184"/>
      <c r="I261" s="184"/>
      <c r="J261" s="13">
        <f t="shared" si="15"/>
        <v>31720.3</v>
      </c>
      <c r="K261" s="13">
        <f t="shared" si="15"/>
        <v>31955.03</v>
      </c>
      <c r="L261" s="13">
        <f t="shared" si="15"/>
        <v>31955.03</v>
      </c>
      <c r="M261" s="13">
        <f t="shared" si="15"/>
        <v>31955.03</v>
      </c>
      <c r="N261" s="13">
        <f t="shared" si="15"/>
        <v>31955.03</v>
      </c>
      <c r="O261" s="235"/>
      <c r="P261" s="183"/>
      <c r="Q261" s="312"/>
      <c r="R261" s="312"/>
      <c r="S261" s="312"/>
      <c r="T261" s="232">
        <v>3</v>
      </c>
      <c r="U261" s="232">
        <v>3</v>
      </c>
      <c r="V261" s="232">
        <v>3</v>
      </c>
      <c r="W261" s="232">
        <v>3</v>
      </c>
      <c r="X261" s="232">
        <v>3</v>
      </c>
    </row>
    <row r="262" spans="1:24" s="1" customFormat="1" ht="35.25" hidden="1" customHeight="1">
      <c r="A262" s="189"/>
      <c r="B262" s="315"/>
      <c r="C262" s="173"/>
      <c r="D262" s="172"/>
      <c r="E262" s="173"/>
      <c r="F262" s="4" t="s">
        <v>11</v>
      </c>
      <c r="G262" s="184"/>
      <c r="H262" s="184"/>
      <c r="I262" s="184"/>
      <c r="J262" s="13">
        <v>31720.3</v>
      </c>
      <c r="K262" s="13">
        <v>31955.03</v>
      </c>
      <c r="L262" s="13">
        <v>31955.03</v>
      </c>
      <c r="M262" s="13">
        <v>31955.03</v>
      </c>
      <c r="N262" s="13">
        <v>31955.03</v>
      </c>
      <c r="O262" s="235"/>
      <c r="P262" s="183"/>
      <c r="Q262" s="312"/>
      <c r="R262" s="312"/>
      <c r="S262" s="312"/>
      <c r="T262" s="233"/>
      <c r="U262" s="233"/>
      <c r="V262" s="233"/>
      <c r="W262" s="233"/>
      <c r="X262" s="233"/>
    </row>
    <row r="263" spans="1:24" s="1" customFormat="1" ht="45.75" hidden="1" customHeight="1">
      <c r="A263" s="189"/>
      <c r="B263" s="315"/>
      <c r="C263" s="173"/>
      <c r="D263" s="172"/>
      <c r="E263" s="173"/>
      <c r="F263" s="15" t="s">
        <v>42</v>
      </c>
      <c r="G263" s="184"/>
      <c r="H263" s="184"/>
      <c r="I263" s="184"/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235"/>
      <c r="P263" s="183"/>
      <c r="Q263" s="312"/>
      <c r="R263" s="312"/>
      <c r="S263" s="312"/>
      <c r="T263" s="233"/>
      <c r="U263" s="233"/>
      <c r="V263" s="233"/>
      <c r="W263" s="233"/>
      <c r="X263" s="233"/>
    </row>
    <row r="264" spans="1:24" s="1" customFormat="1" ht="56.25" hidden="1" customHeight="1">
      <c r="A264" s="189"/>
      <c r="B264" s="315"/>
      <c r="C264" s="173"/>
      <c r="D264" s="172"/>
      <c r="E264" s="173"/>
      <c r="F264" s="15" t="s">
        <v>28</v>
      </c>
      <c r="G264" s="184"/>
      <c r="H264" s="184"/>
      <c r="I264" s="184"/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235"/>
      <c r="P264" s="183"/>
      <c r="Q264" s="312"/>
      <c r="R264" s="312"/>
      <c r="S264" s="312"/>
      <c r="T264" s="233"/>
      <c r="U264" s="233"/>
      <c r="V264" s="233"/>
      <c r="W264" s="233"/>
      <c r="X264" s="233"/>
    </row>
    <row r="265" spans="1:24" s="1" customFormat="1" ht="60" hidden="1" customHeight="1">
      <c r="A265" s="189"/>
      <c r="B265" s="315"/>
      <c r="C265" s="173"/>
      <c r="D265" s="172"/>
      <c r="E265" s="173"/>
      <c r="F265" s="4"/>
      <c r="G265" s="185"/>
      <c r="H265" s="185"/>
      <c r="I265" s="185"/>
      <c r="J265" s="6"/>
      <c r="K265" s="6"/>
      <c r="L265" s="6"/>
      <c r="M265" s="6"/>
      <c r="N265" s="6"/>
      <c r="O265" s="235"/>
      <c r="P265" s="222"/>
      <c r="Q265" s="313"/>
      <c r="R265" s="313"/>
      <c r="S265" s="313"/>
      <c r="T265" s="233"/>
      <c r="U265" s="233"/>
      <c r="V265" s="233"/>
      <c r="W265" s="233"/>
      <c r="X265" s="233"/>
    </row>
    <row r="266" spans="1:24" s="1" customFormat="1" ht="48" customHeight="1">
      <c r="A266" s="188" t="s">
        <v>147</v>
      </c>
      <c r="B266" s="192" t="s">
        <v>67</v>
      </c>
      <c r="C266" s="173">
        <v>605</v>
      </c>
      <c r="D266" s="171" t="s">
        <v>164</v>
      </c>
      <c r="E266" s="173" t="s">
        <v>74</v>
      </c>
      <c r="F266" s="4" t="s">
        <v>9</v>
      </c>
      <c r="G266" s="162">
        <f>I266</f>
        <v>391798.83</v>
      </c>
      <c r="H266" s="162">
        <v>391798.83</v>
      </c>
      <c r="I266" s="162">
        <v>391798.83</v>
      </c>
      <c r="J266" s="13">
        <f t="shared" ref="J266:N267" si="16">J267</f>
        <v>0</v>
      </c>
      <c r="K266" s="13">
        <f t="shared" si="16"/>
        <v>0</v>
      </c>
      <c r="L266" s="13">
        <f t="shared" si="16"/>
        <v>230989.05</v>
      </c>
      <c r="M266" s="13">
        <f t="shared" si="16"/>
        <v>0</v>
      </c>
      <c r="N266" s="13">
        <f t="shared" si="16"/>
        <v>0</v>
      </c>
      <c r="O266" s="167" t="s">
        <v>86</v>
      </c>
      <c r="P266" s="167" t="s">
        <v>21</v>
      </c>
      <c r="Q266" s="158">
        <v>1</v>
      </c>
      <c r="R266" s="311">
        <v>1</v>
      </c>
      <c r="S266" s="311">
        <v>1</v>
      </c>
      <c r="T266" s="234"/>
      <c r="U266" s="234"/>
      <c r="V266" s="234"/>
      <c r="W266" s="234"/>
      <c r="X266" s="234"/>
    </row>
    <row r="267" spans="1:24" s="1" customFormat="1" ht="37.5" customHeight="1">
      <c r="A267" s="189"/>
      <c r="B267" s="192"/>
      <c r="C267" s="173"/>
      <c r="D267" s="172"/>
      <c r="E267" s="173"/>
      <c r="F267" s="4" t="s">
        <v>10</v>
      </c>
      <c r="G267" s="184"/>
      <c r="H267" s="184"/>
      <c r="I267" s="184"/>
      <c r="J267" s="13">
        <f t="shared" si="16"/>
        <v>0</v>
      </c>
      <c r="K267" s="13">
        <f t="shared" si="16"/>
        <v>0</v>
      </c>
      <c r="L267" s="13">
        <f t="shared" si="16"/>
        <v>230989.05</v>
      </c>
      <c r="M267" s="13">
        <f t="shared" si="16"/>
        <v>0</v>
      </c>
      <c r="N267" s="13">
        <f t="shared" si="16"/>
        <v>0</v>
      </c>
      <c r="O267" s="309"/>
      <c r="P267" s="183"/>
      <c r="Q267" s="183"/>
      <c r="R267" s="312"/>
      <c r="S267" s="312"/>
      <c r="T267" s="232"/>
      <c r="U267" s="232"/>
      <c r="V267" s="232"/>
      <c r="W267" s="232"/>
      <c r="X267" s="232">
        <v>1</v>
      </c>
    </row>
    <row r="268" spans="1:24" s="1" customFormat="1" ht="2.25" hidden="1" customHeight="1">
      <c r="A268" s="189"/>
      <c r="B268" s="192"/>
      <c r="C268" s="173"/>
      <c r="D268" s="172"/>
      <c r="E268" s="173"/>
      <c r="F268" s="4" t="s">
        <v>11</v>
      </c>
      <c r="G268" s="184"/>
      <c r="H268" s="184"/>
      <c r="I268" s="184"/>
      <c r="J268" s="13">
        <v>0</v>
      </c>
      <c r="K268" s="13">
        <v>0</v>
      </c>
      <c r="L268" s="13">
        <v>230989.05</v>
      </c>
      <c r="M268" s="13">
        <v>0</v>
      </c>
      <c r="N268" s="13">
        <v>0</v>
      </c>
      <c r="O268" s="309"/>
      <c r="P268" s="183"/>
      <c r="Q268" s="183"/>
      <c r="R268" s="312"/>
      <c r="S268" s="312"/>
      <c r="T268" s="233"/>
      <c r="U268" s="233"/>
      <c r="V268" s="233"/>
      <c r="W268" s="233"/>
      <c r="X268" s="233"/>
    </row>
    <row r="269" spans="1:24" s="1" customFormat="1" ht="51.75" hidden="1" customHeight="1">
      <c r="A269" s="189"/>
      <c r="B269" s="192"/>
      <c r="C269" s="173"/>
      <c r="D269" s="172"/>
      <c r="E269" s="173"/>
      <c r="F269" s="15" t="s">
        <v>30</v>
      </c>
      <c r="G269" s="184"/>
      <c r="H269" s="184"/>
      <c r="I269" s="184"/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309"/>
      <c r="P269" s="183"/>
      <c r="Q269" s="183"/>
      <c r="R269" s="312"/>
      <c r="S269" s="312"/>
      <c r="T269" s="233"/>
      <c r="U269" s="233"/>
      <c r="V269" s="233"/>
      <c r="W269" s="233"/>
      <c r="X269" s="233"/>
    </row>
    <row r="270" spans="1:24" s="1" customFormat="1" ht="54.75" hidden="1" customHeight="1">
      <c r="A270" s="189"/>
      <c r="B270" s="192"/>
      <c r="C270" s="173"/>
      <c r="D270" s="172"/>
      <c r="E270" s="173"/>
      <c r="F270" s="15" t="s">
        <v>28</v>
      </c>
      <c r="G270" s="184"/>
      <c r="H270" s="184"/>
      <c r="I270" s="184"/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309"/>
      <c r="P270" s="183"/>
      <c r="Q270" s="183"/>
      <c r="R270" s="312"/>
      <c r="S270" s="312"/>
      <c r="T270" s="233"/>
      <c r="U270" s="233"/>
      <c r="V270" s="233"/>
      <c r="W270" s="233"/>
      <c r="X270" s="233"/>
    </row>
    <row r="271" spans="1:24" s="1" customFormat="1" ht="61.5" hidden="1" customHeight="1">
      <c r="A271" s="189"/>
      <c r="B271" s="192"/>
      <c r="C271" s="173"/>
      <c r="D271" s="172"/>
      <c r="E271" s="173"/>
      <c r="F271" s="4"/>
      <c r="G271" s="185"/>
      <c r="H271" s="185"/>
      <c r="I271" s="185"/>
      <c r="J271" s="6"/>
      <c r="K271" s="6"/>
      <c r="L271" s="6"/>
      <c r="M271" s="6"/>
      <c r="N271" s="6"/>
      <c r="O271" s="310"/>
      <c r="P271" s="222"/>
      <c r="Q271" s="222"/>
      <c r="R271" s="313"/>
      <c r="S271" s="313"/>
      <c r="T271" s="233"/>
      <c r="U271" s="233"/>
      <c r="V271" s="233"/>
      <c r="W271" s="233"/>
      <c r="X271" s="233"/>
    </row>
    <row r="272" spans="1:24" s="1" customFormat="1" ht="33.75" customHeight="1">
      <c r="A272" s="188" t="s">
        <v>148</v>
      </c>
      <c r="B272" s="192" t="s">
        <v>145</v>
      </c>
      <c r="C272" s="173">
        <v>605</v>
      </c>
      <c r="D272" s="171" t="s">
        <v>165</v>
      </c>
      <c r="E272" s="173" t="s">
        <v>74</v>
      </c>
      <c r="F272" s="4" t="s">
        <v>9</v>
      </c>
      <c r="G272" s="162">
        <f>I272</f>
        <v>86520</v>
      </c>
      <c r="H272" s="162">
        <v>86520</v>
      </c>
      <c r="I272" s="162">
        <v>86520</v>
      </c>
      <c r="J272" s="5">
        <f t="shared" ref="J272:N273" si="17">J273</f>
        <v>35000</v>
      </c>
      <c r="K272" s="5">
        <f t="shared" si="17"/>
        <v>35000</v>
      </c>
      <c r="L272" s="5">
        <f t="shared" si="17"/>
        <v>35000</v>
      </c>
      <c r="M272" s="5">
        <f t="shared" si="17"/>
        <v>35000</v>
      </c>
      <c r="N272" s="5">
        <f t="shared" si="17"/>
        <v>35000</v>
      </c>
      <c r="O272" s="167" t="s">
        <v>86</v>
      </c>
      <c r="P272" s="167" t="s">
        <v>21</v>
      </c>
      <c r="Q272" s="158">
        <v>1</v>
      </c>
      <c r="R272" s="158">
        <v>1</v>
      </c>
      <c r="S272" s="158">
        <v>1</v>
      </c>
      <c r="T272" s="234"/>
      <c r="U272" s="234"/>
      <c r="V272" s="234"/>
      <c r="W272" s="234"/>
      <c r="X272" s="234"/>
    </row>
    <row r="273" spans="1:24" ht="27" customHeight="1">
      <c r="A273" s="189"/>
      <c r="B273" s="192"/>
      <c r="C273" s="173"/>
      <c r="D273" s="172"/>
      <c r="E273" s="173"/>
      <c r="F273" s="4" t="s">
        <v>10</v>
      </c>
      <c r="G273" s="184"/>
      <c r="H273" s="184"/>
      <c r="I273" s="184"/>
      <c r="J273" s="5">
        <f t="shared" si="17"/>
        <v>35000</v>
      </c>
      <c r="K273" s="5">
        <f t="shared" si="17"/>
        <v>35000</v>
      </c>
      <c r="L273" s="5">
        <f t="shared" si="17"/>
        <v>35000</v>
      </c>
      <c r="M273" s="5">
        <f t="shared" si="17"/>
        <v>35000</v>
      </c>
      <c r="N273" s="5">
        <f t="shared" si="17"/>
        <v>35000</v>
      </c>
      <c r="O273" s="183"/>
      <c r="P273" s="183"/>
      <c r="Q273" s="183"/>
      <c r="R273" s="183"/>
      <c r="S273" s="183"/>
      <c r="T273" s="308"/>
      <c r="U273" s="308"/>
      <c r="V273" s="308"/>
      <c r="W273" s="308"/>
      <c r="X273" s="308"/>
    </row>
    <row r="274" spans="1:24" ht="27.75" hidden="1" customHeight="1">
      <c r="A274" s="189"/>
      <c r="B274" s="192"/>
      <c r="C274" s="173"/>
      <c r="D274" s="172"/>
      <c r="E274" s="173"/>
      <c r="F274" s="4" t="s">
        <v>11</v>
      </c>
      <c r="G274" s="184"/>
      <c r="H274" s="184"/>
      <c r="I274" s="184"/>
      <c r="J274" s="5">
        <v>35000</v>
      </c>
      <c r="K274" s="5">
        <v>35000</v>
      </c>
      <c r="L274" s="5">
        <v>35000</v>
      </c>
      <c r="M274" s="5">
        <v>35000</v>
      </c>
      <c r="N274" s="5">
        <v>35000</v>
      </c>
      <c r="O274" s="183"/>
      <c r="P274" s="183"/>
      <c r="Q274" s="183"/>
      <c r="R274" s="183"/>
      <c r="S274" s="183"/>
      <c r="T274" s="308"/>
      <c r="U274" s="308"/>
      <c r="V274" s="308"/>
      <c r="W274" s="308"/>
      <c r="X274" s="308"/>
    </row>
    <row r="275" spans="1:24" ht="32.25" hidden="1" customHeight="1">
      <c r="A275" s="189"/>
      <c r="B275" s="192"/>
      <c r="C275" s="173"/>
      <c r="D275" s="172"/>
      <c r="E275" s="173"/>
      <c r="F275" s="15" t="s">
        <v>37</v>
      </c>
      <c r="G275" s="184"/>
      <c r="H275" s="184"/>
      <c r="I275" s="184"/>
      <c r="J275" s="5" t="e">
        <f>#REF!+J281</f>
        <v>#REF!</v>
      </c>
      <c r="K275" s="5" t="e">
        <f>#REF!+K281</f>
        <v>#REF!</v>
      </c>
      <c r="L275" s="5" t="e">
        <f>#REF!+L281</f>
        <v>#REF!</v>
      </c>
      <c r="M275" s="5" t="e">
        <f>#REF!+M281</f>
        <v>#REF!</v>
      </c>
      <c r="N275" s="5" t="e">
        <f>#REF!+N281</f>
        <v>#REF!</v>
      </c>
      <c r="O275" s="183"/>
      <c r="P275" s="183"/>
      <c r="Q275" s="183"/>
      <c r="R275" s="183"/>
      <c r="S275" s="183"/>
      <c r="T275" s="308"/>
      <c r="U275" s="308"/>
      <c r="V275" s="308"/>
      <c r="W275" s="308"/>
      <c r="X275" s="308"/>
    </row>
    <row r="276" spans="1:24" ht="33" hidden="1" customHeight="1">
      <c r="A276" s="189"/>
      <c r="B276" s="192"/>
      <c r="C276" s="173"/>
      <c r="D276" s="172"/>
      <c r="E276" s="173"/>
      <c r="F276" s="15" t="s">
        <v>28</v>
      </c>
      <c r="G276" s="184"/>
      <c r="H276" s="184"/>
      <c r="I276" s="184"/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183"/>
      <c r="P276" s="183"/>
      <c r="Q276" s="183"/>
      <c r="R276" s="183"/>
      <c r="S276" s="183"/>
      <c r="T276" s="308"/>
      <c r="U276" s="308"/>
      <c r="V276" s="308"/>
      <c r="W276" s="308"/>
      <c r="X276" s="308"/>
    </row>
    <row r="277" spans="1:24" ht="39.75" hidden="1" customHeight="1">
      <c r="A277" s="189"/>
      <c r="B277" s="192"/>
      <c r="C277" s="173"/>
      <c r="D277" s="172"/>
      <c r="E277" s="173"/>
      <c r="F277" s="4"/>
      <c r="G277" s="185"/>
      <c r="H277" s="185"/>
      <c r="I277" s="185"/>
      <c r="J277" s="6"/>
      <c r="K277" s="6"/>
      <c r="L277" s="6"/>
      <c r="M277" s="6"/>
      <c r="N277" s="6"/>
      <c r="O277" s="150"/>
      <c r="P277" s="150"/>
      <c r="Q277" s="150"/>
      <c r="R277" s="150"/>
      <c r="S277" s="150"/>
      <c r="T277" s="308"/>
      <c r="U277" s="308"/>
      <c r="V277" s="308"/>
      <c r="W277" s="308"/>
      <c r="X277" s="308"/>
    </row>
    <row r="278" spans="1:24" ht="21" customHeight="1">
      <c r="A278" s="188" t="s">
        <v>191</v>
      </c>
      <c r="B278" s="192" t="s">
        <v>178</v>
      </c>
      <c r="C278" s="173">
        <v>605</v>
      </c>
      <c r="D278" s="171" t="s">
        <v>179</v>
      </c>
      <c r="E278" s="173" t="s">
        <v>74</v>
      </c>
      <c r="F278" s="140" t="s">
        <v>9</v>
      </c>
      <c r="G278" s="162">
        <f>I278</f>
        <v>118800</v>
      </c>
      <c r="H278" s="162">
        <v>118800</v>
      </c>
      <c r="I278" s="162">
        <v>118800</v>
      </c>
      <c r="J278" s="5">
        <f t="shared" ref="J278:N279" si="18">J279</f>
        <v>35000</v>
      </c>
      <c r="K278" s="5">
        <f t="shared" si="18"/>
        <v>35000</v>
      </c>
      <c r="L278" s="5">
        <f t="shared" si="18"/>
        <v>35000</v>
      </c>
      <c r="M278" s="5">
        <f t="shared" si="18"/>
        <v>35000</v>
      </c>
      <c r="N278" s="5">
        <f t="shared" si="18"/>
        <v>35000</v>
      </c>
      <c r="O278" s="167" t="s">
        <v>86</v>
      </c>
      <c r="P278" s="167" t="s">
        <v>21</v>
      </c>
      <c r="Q278" s="158">
        <v>1</v>
      </c>
      <c r="R278" s="158">
        <v>1</v>
      </c>
      <c r="S278" s="158">
        <v>1</v>
      </c>
      <c r="T278" s="102">
        <v>5</v>
      </c>
      <c r="U278" s="102">
        <v>4</v>
      </c>
      <c r="V278" s="102">
        <v>4</v>
      </c>
      <c r="W278" s="102">
        <v>4</v>
      </c>
      <c r="X278" s="102">
        <v>4</v>
      </c>
    </row>
    <row r="279" spans="1:24" ht="45">
      <c r="A279" s="189"/>
      <c r="B279" s="192"/>
      <c r="C279" s="173"/>
      <c r="D279" s="172"/>
      <c r="E279" s="173"/>
      <c r="F279" s="140" t="s">
        <v>10</v>
      </c>
      <c r="G279" s="184"/>
      <c r="H279" s="184"/>
      <c r="I279" s="184"/>
      <c r="J279" s="5">
        <f t="shared" si="18"/>
        <v>35000</v>
      </c>
      <c r="K279" s="5">
        <f t="shared" si="18"/>
        <v>35000</v>
      </c>
      <c r="L279" s="5">
        <f t="shared" si="18"/>
        <v>35000</v>
      </c>
      <c r="M279" s="5">
        <f t="shared" si="18"/>
        <v>35000</v>
      </c>
      <c r="N279" s="5">
        <f t="shared" si="18"/>
        <v>35000</v>
      </c>
      <c r="O279" s="183"/>
      <c r="P279" s="183"/>
      <c r="Q279" s="183"/>
      <c r="R279" s="183"/>
      <c r="S279" s="183"/>
      <c r="T279" s="110"/>
      <c r="U279" s="110"/>
      <c r="V279" s="110"/>
      <c r="W279" s="110"/>
      <c r="X279" s="110"/>
    </row>
    <row r="280" spans="1:24" ht="1.5" customHeight="1">
      <c r="A280" s="189"/>
      <c r="B280" s="192"/>
      <c r="C280" s="173"/>
      <c r="D280" s="172"/>
      <c r="E280" s="173"/>
      <c r="F280" s="140" t="s">
        <v>11</v>
      </c>
      <c r="G280" s="184"/>
      <c r="H280" s="184"/>
      <c r="I280" s="184"/>
      <c r="J280" s="5">
        <v>35000</v>
      </c>
      <c r="K280" s="5">
        <v>35000</v>
      </c>
      <c r="L280" s="5">
        <v>35000</v>
      </c>
      <c r="M280" s="5">
        <v>35000</v>
      </c>
      <c r="N280" s="5">
        <v>35000</v>
      </c>
      <c r="O280" s="183"/>
      <c r="P280" s="183"/>
      <c r="Q280" s="183"/>
      <c r="R280" s="183"/>
      <c r="S280" s="183"/>
      <c r="T280" s="110"/>
      <c r="U280" s="110"/>
      <c r="V280" s="110"/>
      <c r="W280" s="110"/>
      <c r="X280" s="110"/>
    </row>
    <row r="281" spans="1:24" ht="30" hidden="1">
      <c r="A281" s="189"/>
      <c r="B281" s="192"/>
      <c r="C281" s="173"/>
      <c r="D281" s="172"/>
      <c r="E281" s="173"/>
      <c r="F281" s="141" t="s">
        <v>37</v>
      </c>
      <c r="G281" s="184"/>
      <c r="H281" s="184"/>
      <c r="I281" s="184"/>
      <c r="J281" s="5" t="e">
        <f>#REF!+J287</f>
        <v>#REF!</v>
      </c>
      <c r="K281" s="5" t="e">
        <f>#REF!+K287</f>
        <v>#REF!</v>
      </c>
      <c r="L281" s="5" t="e">
        <f>#REF!+L287</f>
        <v>#REF!</v>
      </c>
      <c r="M281" s="5" t="e">
        <f>#REF!+M287</f>
        <v>#REF!</v>
      </c>
      <c r="N281" s="5" t="e">
        <f>#REF!+N287</f>
        <v>#REF!</v>
      </c>
      <c r="O281" s="183"/>
      <c r="P281" s="183"/>
      <c r="Q281" s="183"/>
      <c r="R281" s="183"/>
      <c r="S281" s="183"/>
      <c r="T281" s="110"/>
      <c r="U281" s="110"/>
      <c r="V281" s="110"/>
      <c r="W281" s="110"/>
      <c r="X281" s="110"/>
    </row>
    <row r="282" spans="1:24" ht="97.5" hidden="1" customHeight="1">
      <c r="A282" s="189"/>
      <c r="B282" s="192"/>
      <c r="C282" s="173"/>
      <c r="D282" s="172"/>
      <c r="E282" s="173"/>
      <c r="F282" s="141" t="s">
        <v>28</v>
      </c>
      <c r="G282" s="184"/>
      <c r="H282" s="184"/>
      <c r="I282" s="184"/>
      <c r="J282" s="140">
        <v>0</v>
      </c>
      <c r="K282" s="140">
        <v>0</v>
      </c>
      <c r="L282" s="140">
        <v>0</v>
      </c>
      <c r="M282" s="140">
        <v>0</v>
      </c>
      <c r="N282" s="140">
        <v>0</v>
      </c>
      <c r="O282" s="183"/>
      <c r="P282" s="183"/>
      <c r="Q282" s="183"/>
      <c r="R282" s="183"/>
      <c r="S282" s="183"/>
      <c r="T282" s="110"/>
      <c r="U282" s="110"/>
      <c r="V282" s="110"/>
      <c r="W282" s="110"/>
      <c r="X282" s="110"/>
    </row>
    <row r="283" spans="1:24" ht="15" hidden="1" customHeight="1">
      <c r="A283" s="189"/>
      <c r="B283" s="192"/>
      <c r="C283" s="173"/>
      <c r="D283" s="172"/>
      <c r="E283" s="173"/>
      <c r="F283" s="140"/>
      <c r="G283" s="185"/>
      <c r="H283" s="185"/>
      <c r="I283" s="185"/>
      <c r="J283" s="142"/>
      <c r="K283" s="142"/>
      <c r="L283" s="142"/>
      <c r="M283" s="142"/>
      <c r="N283" s="142"/>
      <c r="O283" s="150"/>
      <c r="P283" s="150"/>
      <c r="Q283" s="150"/>
      <c r="R283" s="150"/>
      <c r="S283" s="150"/>
      <c r="T283" s="110"/>
      <c r="U283" s="110"/>
      <c r="V283" s="110"/>
      <c r="W283" s="110"/>
      <c r="X283" s="110"/>
    </row>
    <row r="284" spans="1:24" ht="42.75" customHeight="1">
      <c r="A284" s="288" t="s">
        <v>81</v>
      </c>
      <c r="B284" s="289"/>
      <c r="C284" s="289"/>
      <c r="D284" s="289"/>
      <c r="E284" s="290"/>
      <c r="F284" s="109" t="s">
        <v>9</v>
      </c>
      <c r="G284" s="201">
        <f>G133+G162+G207+G254</f>
        <v>7024507.0600000005</v>
      </c>
      <c r="H284" s="266">
        <f>H133+H162+H207+H254</f>
        <v>7024507.0600000005</v>
      </c>
      <c r="I284" s="266">
        <f>I133+I162+I207+I254</f>
        <v>7024507.0600000005</v>
      </c>
      <c r="J284" s="47" t="e">
        <f t="shared" ref="J284:N285" si="19">J285</f>
        <v>#REF!</v>
      </c>
      <c r="K284" s="46" t="e">
        <f t="shared" si="19"/>
        <v>#REF!</v>
      </c>
      <c r="L284" s="46" t="e">
        <f t="shared" si="19"/>
        <v>#REF!</v>
      </c>
      <c r="M284" s="46" t="e">
        <f t="shared" si="19"/>
        <v>#REF!</v>
      </c>
      <c r="N284" s="46" t="e">
        <f t="shared" si="19"/>
        <v>#REF!</v>
      </c>
      <c r="O284" s="235"/>
      <c r="P284" s="235"/>
      <c r="Q284" s="235"/>
      <c r="R284" s="235"/>
      <c r="S284" s="235"/>
      <c r="T284" s="110"/>
      <c r="U284" s="110"/>
      <c r="V284" s="110"/>
      <c r="W284" s="110"/>
      <c r="X284" s="110"/>
    </row>
    <row r="285" spans="1:24" ht="81.75" hidden="1" customHeight="1">
      <c r="A285" s="291"/>
      <c r="B285" s="292"/>
      <c r="C285" s="292"/>
      <c r="D285" s="292"/>
      <c r="E285" s="293"/>
      <c r="F285" s="109" t="s">
        <v>10</v>
      </c>
      <c r="G285" s="202"/>
      <c r="H285" s="267"/>
      <c r="I285" s="267"/>
      <c r="J285" s="46" t="e">
        <f t="shared" si="19"/>
        <v>#REF!</v>
      </c>
      <c r="K285" s="46" t="e">
        <f t="shared" si="19"/>
        <v>#REF!</v>
      </c>
      <c r="L285" s="46" t="e">
        <f t="shared" si="19"/>
        <v>#REF!</v>
      </c>
      <c r="M285" s="46" t="e">
        <f t="shared" si="19"/>
        <v>#REF!</v>
      </c>
      <c r="N285" s="46" t="e">
        <f t="shared" si="19"/>
        <v>#REF!</v>
      </c>
      <c r="O285" s="235"/>
      <c r="P285" s="235"/>
      <c r="Q285" s="235"/>
      <c r="R285" s="235"/>
      <c r="S285" s="235"/>
      <c r="T285" s="59"/>
      <c r="U285" s="59"/>
      <c r="V285" s="59"/>
      <c r="W285" s="59"/>
      <c r="X285" s="59"/>
    </row>
    <row r="286" spans="1:24" ht="71.25" hidden="1" customHeight="1">
      <c r="A286" s="291"/>
      <c r="B286" s="292"/>
      <c r="C286" s="292"/>
      <c r="D286" s="292"/>
      <c r="E286" s="293"/>
      <c r="F286" s="109" t="s">
        <v>11</v>
      </c>
      <c r="G286" s="202"/>
      <c r="H286" s="267"/>
      <c r="I286" s="267"/>
      <c r="J286" s="48" t="e">
        <f>J272+J197</f>
        <v>#REF!</v>
      </c>
      <c r="K286" s="48" t="e">
        <f>K272+K197</f>
        <v>#REF!</v>
      </c>
      <c r="L286" s="48" t="e">
        <f>L272++L197</f>
        <v>#REF!</v>
      </c>
      <c r="M286" s="48" t="e">
        <f>M272+M197</f>
        <v>#REF!</v>
      </c>
      <c r="N286" s="48" t="e">
        <f>N272+N197</f>
        <v>#REF!</v>
      </c>
      <c r="O286" s="235"/>
      <c r="P286" s="235"/>
      <c r="Q286" s="235"/>
      <c r="R286" s="235"/>
      <c r="S286" s="235"/>
      <c r="T286" s="59"/>
      <c r="U286" s="59"/>
      <c r="V286" s="59"/>
      <c r="W286" s="59"/>
      <c r="X286" s="59"/>
    </row>
    <row r="287" spans="1:24" ht="65.25" hidden="1" customHeight="1">
      <c r="A287" s="291"/>
      <c r="B287" s="292"/>
      <c r="C287" s="292"/>
      <c r="D287" s="292"/>
      <c r="E287" s="293"/>
      <c r="F287" s="108" t="s">
        <v>37</v>
      </c>
      <c r="G287" s="202"/>
      <c r="H287" s="267"/>
      <c r="I287" s="267"/>
      <c r="J287" s="49" t="e">
        <f t="shared" ref="J287:N288" si="20">J198+J231</f>
        <v>#REF!</v>
      </c>
      <c r="K287" s="49" t="e">
        <f t="shared" si="20"/>
        <v>#REF!</v>
      </c>
      <c r="L287" s="49" t="e">
        <f t="shared" si="20"/>
        <v>#REF!</v>
      </c>
      <c r="M287" s="49" t="e">
        <f t="shared" si="20"/>
        <v>#REF!</v>
      </c>
      <c r="N287" s="49" t="e">
        <f t="shared" si="20"/>
        <v>#REF!</v>
      </c>
      <c r="O287" s="235"/>
      <c r="P287" s="235"/>
      <c r="Q287" s="235"/>
      <c r="R287" s="235"/>
      <c r="S287" s="235"/>
      <c r="T287" s="59"/>
      <c r="U287" s="59"/>
      <c r="V287" s="59"/>
      <c r="W287" s="59"/>
      <c r="X287" s="59"/>
    </row>
    <row r="288" spans="1:24" ht="45" hidden="1">
      <c r="A288" s="291"/>
      <c r="B288" s="292"/>
      <c r="C288" s="292"/>
      <c r="D288" s="292"/>
      <c r="E288" s="293"/>
      <c r="F288" s="108" t="s">
        <v>28</v>
      </c>
      <c r="G288" s="202"/>
      <c r="H288" s="267"/>
      <c r="I288" s="267"/>
      <c r="J288" s="49" t="e">
        <f t="shared" si="20"/>
        <v>#REF!</v>
      </c>
      <c r="K288" s="49" t="e">
        <f t="shared" si="20"/>
        <v>#REF!</v>
      </c>
      <c r="L288" s="49" t="e">
        <f t="shared" si="20"/>
        <v>#REF!</v>
      </c>
      <c r="M288" s="49" t="e">
        <f t="shared" si="20"/>
        <v>#REF!</v>
      </c>
      <c r="N288" s="49" t="e">
        <f t="shared" si="20"/>
        <v>#REF!</v>
      </c>
      <c r="O288" s="235"/>
      <c r="P288" s="235"/>
      <c r="Q288" s="235"/>
      <c r="R288" s="235"/>
      <c r="S288" s="235"/>
      <c r="T288" s="79"/>
      <c r="U288" s="79"/>
      <c r="V288" s="79"/>
      <c r="W288" s="79"/>
      <c r="X288" s="79"/>
    </row>
    <row r="289" spans="1:24" ht="1.5" customHeight="1">
      <c r="A289" s="294"/>
      <c r="B289" s="295"/>
      <c r="C289" s="295"/>
      <c r="D289" s="295"/>
      <c r="E289" s="296"/>
      <c r="F289" s="109"/>
      <c r="G289" s="203"/>
      <c r="H289" s="268"/>
      <c r="I289" s="268"/>
      <c r="J289" s="113"/>
      <c r="K289" s="113"/>
      <c r="L289" s="113"/>
      <c r="M289" s="113"/>
      <c r="N289" s="113"/>
      <c r="O289" s="235"/>
      <c r="P289" s="235"/>
      <c r="Q289" s="235"/>
      <c r="R289" s="235"/>
      <c r="S289" s="235"/>
      <c r="T289" s="79"/>
      <c r="U289" s="79"/>
      <c r="V289" s="79"/>
      <c r="W289" s="79"/>
      <c r="X289" s="79"/>
    </row>
    <row r="290" spans="1:24" ht="32.25" customHeight="1">
      <c r="A290" s="287" t="s">
        <v>149</v>
      </c>
      <c r="B290" s="208"/>
      <c r="C290" s="208"/>
      <c r="D290" s="208"/>
      <c r="E290" s="208"/>
      <c r="F290" s="208"/>
      <c r="G290" s="208"/>
      <c r="H290" s="208"/>
      <c r="I290" s="208"/>
      <c r="J290" s="208"/>
      <c r="K290" s="208"/>
      <c r="L290" s="208"/>
      <c r="M290" s="208"/>
      <c r="N290" s="208"/>
      <c r="O290" s="208"/>
      <c r="P290" s="208"/>
      <c r="Q290" s="208"/>
      <c r="R290" s="208"/>
      <c r="S290" s="209"/>
      <c r="T290" s="79"/>
      <c r="U290" s="79"/>
      <c r="V290" s="79"/>
      <c r="W290" s="79"/>
      <c r="X290" s="79"/>
    </row>
    <row r="291" spans="1:24" ht="36" customHeight="1">
      <c r="A291" s="287" t="s">
        <v>150</v>
      </c>
      <c r="B291" s="208"/>
      <c r="C291" s="208"/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9"/>
      <c r="T291" s="79"/>
      <c r="U291" s="79"/>
      <c r="V291" s="79"/>
      <c r="W291" s="79"/>
      <c r="X291" s="79"/>
    </row>
    <row r="292" spans="1:24" ht="39" customHeight="1">
      <c r="A292" s="287" t="s">
        <v>151</v>
      </c>
      <c r="B292" s="208"/>
      <c r="C292" s="208"/>
      <c r="D292" s="208"/>
      <c r="E292" s="208"/>
      <c r="F292" s="208"/>
      <c r="G292" s="208"/>
      <c r="H292" s="208"/>
      <c r="I292" s="208"/>
      <c r="J292" s="208"/>
      <c r="K292" s="208"/>
      <c r="L292" s="208"/>
      <c r="M292" s="208"/>
      <c r="N292" s="208"/>
      <c r="O292" s="208"/>
      <c r="P292" s="208"/>
      <c r="Q292" s="208"/>
      <c r="R292" s="208"/>
      <c r="S292" s="209"/>
      <c r="T292" s="79"/>
      <c r="U292" s="79"/>
      <c r="V292" s="79"/>
      <c r="W292" s="79"/>
      <c r="X292" s="79"/>
    </row>
    <row r="293" spans="1:24" ht="61.5" customHeight="1">
      <c r="A293" s="103" t="s">
        <v>153</v>
      </c>
      <c r="B293" s="147" t="s">
        <v>89</v>
      </c>
      <c r="C293" s="110"/>
      <c r="D293" s="107"/>
      <c r="E293" s="110"/>
      <c r="F293" s="110"/>
      <c r="G293" s="88">
        <f>I293</f>
        <v>3103212.74</v>
      </c>
      <c r="H293" s="88">
        <f>H299+H305+H310</f>
        <v>3103212.74</v>
      </c>
      <c r="I293" s="88">
        <f>I299+I305+I310</f>
        <v>3103212.74</v>
      </c>
      <c r="J293" s="110"/>
      <c r="K293" s="110"/>
      <c r="L293" s="110"/>
      <c r="M293" s="110"/>
      <c r="N293" s="110"/>
      <c r="O293" s="158" t="s">
        <v>23</v>
      </c>
      <c r="P293" s="158" t="s">
        <v>23</v>
      </c>
      <c r="Q293" s="158" t="s">
        <v>23</v>
      </c>
      <c r="R293" s="158" t="s">
        <v>23</v>
      </c>
      <c r="S293" s="158" t="s">
        <v>23</v>
      </c>
      <c r="T293" s="306" t="s">
        <v>47</v>
      </c>
      <c r="U293" s="306" t="s">
        <v>47</v>
      </c>
      <c r="V293" s="306" t="s">
        <v>47</v>
      </c>
      <c r="W293" s="306" t="s">
        <v>47</v>
      </c>
      <c r="X293" s="306" t="s">
        <v>47</v>
      </c>
    </row>
    <row r="294" spans="1:24" ht="1.5" hidden="1" customHeight="1">
      <c r="A294" s="104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83"/>
      <c r="P294" s="183"/>
      <c r="Q294" s="183"/>
      <c r="R294" s="183"/>
      <c r="S294" s="183"/>
      <c r="T294" s="307"/>
      <c r="U294" s="307"/>
      <c r="V294" s="307"/>
      <c r="W294" s="307"/>
      <c r="X294" s="307"/>
    </row>
    <row r="295" spans="1:24" hidden="1">
      <c r="A295" s="104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83"/>
      <c r="P295" s="183"/>
      <c r="Q295" s="183"/>
      <c r="R295" s="183"/>
      <c r="S295" s="183"/>
      <c r="T295" s="307"/>
      <c r="U295" s="307"/>
      <c r="V295" s="307"/>
      <c r="W295" s="307"/>
      <c r="X295" s="307"/>
    </row>
    <row r="296" spans="1:24" hidden="1">
      <c r="A296" s="11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183"/>
      <c r="P296" s="183"/>
      <c r="Q296" s="183"/>
      <c r="R296" s="183"/>
      <c r="S296" s="183"/>
      <c r="T296" s="307"/>
      <c r="U296" s="307"/>
      <c r="V296" s="307"/>
      <c r="W296" s="307"/>
      <c r="X296" s="307"/>
    </row>
    <row r="297" spans="1:24" hidden="1">
      <c r="A297" s="11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183"/>
      <c r="P297" s="183"/>
      <c r="Q297" s="183"/>
      <c r="R297" s="183"/>
      <c r="S297" s="183"/>
      <c r="T297" s="307"/>
      <c r="U297" s="307"/>
      <c r="V297" s="307"/>
      <c r="W297" s="307"/>
      <c r="X297" s="307"/>
    </row>
    <row r="298" spans="1:24" ht="125.25" hidden="1" customHeight="1">
      <c r="A298" s="115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50"/>
      <c r="P298" s="150"/>
      <c r="Q298" s="150"/>
      <c r="R298" s="150"/>
      <c r="S298" s="150"/>
      <c r="T298" s="102">
        <v>1</v>
      </c>
      <c r="U298" s="102">
        <v>0</v>
      </c>
      <c r="V298" s="102">
        <v>0</v>
      </c>
      <c r="W298" s="102">
        <v>0</v>
      </c>
      <c r="X298" s="102">
        <v>0</v>
      </c>
    </row>
    <row r="299" spans="1:24">
      <c r="A299" s="188" t="s">
        <v>154</v>
      </c>
      <c r="B299" s="192" t="s">
        <v>196</v>
      </c>
      <c r="C299" s="173">
        <v>605</v>
      </c>
      <c r="D299" s="171" t="s">
        <v>166</v>
      </c>
      <c r="E299" s="173" t="s">
        <v>74</v>
      </c>
      <c r="F299" s="60" t="s">
        <v>9</v>
      </c>
      <c r="G299" s="162">
        <f>I299</f>
        <v>30000</v>
      </c>
      <c r="H299" s="162">
        <v>30000</v>
      </c>
      <c r="I299" s="162">
        <v>30000</v>
      </c>
      <c r="J299" s="5">
        <f t="shared" ref="J299:N300" si="21">J300</f>
        <v>0</v>
      </c>
      <c r="K299" s="5">
        <f t="shared" si="21"/>
        <v>0</v>
      </c>
      <c r="L299" s="5">
        <f t="shared" si="21"/>
        <v>0</v>
      </c>
      <c r="M299" s="5">
        <f t="shared" si="21"/>
        <v>0</v>
      </c>
      <c r="N299" s="5">
        <f t="shared" si="21"/>
        <v>0</v>
      </c>
      <c r="O299" s="192" t="s">
        <v>152</v>
      </c>
      <c r="P299" s="192" t="s">
        <v>50</v>
      </c>
      <c r="Q299" s="308">
        <v>0.3</v>
      </c>
      <c r="R299" s="308">
        <v>0.3</v>
      </c>
      <c r="S299" s="308">
        <v>0.3</v>
      </c>
      <c r="T299" s="3"/>
      <c r="U299" s="3"/>
      <c r="V299" s="3"/>
      <c r="W299" s="3"/>
      <c r="X299" s="3"/>
    </row>
    <row r="300" spans="1:24" ht="18.75" customHeight="1">
      <c r="A300" s="189"/>
      <c r="B300" s="308"/>
      <c r="C300" s="173"/>
      <c r="D300" s="172"/>
      <c r="E300" s="173"/>
      <c r="F300" s="60" t="s">
        <v>10</v>
      </c>
      <c r="G300" s="184"/>
      <c r="H300" s="184"/>
      <c r="I300" s="184"/>
      <c r="J300" s="5">
        <f t="shared" si="21"/>
        <v>0</v>
      </c>
      <c r="K300" s="5">
        <f t="shared" si="21"/>
        <v>0</v>
      </c>
      <c r="L300" s="5">
        <f t="shared" si="21"/>
        <v>0</v>
      </c>
      <c r="M300" s="5">
        <f t="shared" si="21"/>
        <v>0</v>
      </c>
      <c r="N300" s="5">
        <f t="shared" si="21"/>
        <v>0</v>
      </c>
      <c r="O300" s="308"/>
      <c r="P300" s="308"/>
      <c r="Q300" s="308"/>
      <c r="R300" s="308"/>
      <c r="S300" s="308"/>
      <c r="T300" s="3"/>
      <c r="U300" s="3"/>
      <c r="V300" s="3"/>
      <c r="W300" s="3"/>
      <c r="X300" s="3"/>
    </row>
    <row r="301" spans="1:24" ht="7.9" customHeight="1">
      <c r="A301" s="189"/>
      <c r="B301" s="308"/>
      <c r="C301" s="173"/>
      <c r="D301" s="172"/>
      <c r="E301" s="173"/>
      <c r="F301" s="60" t="s">
        <v>11</v>
      </c>
      <c r="G301" s="184"/>
      <c r="H301" s="184"/>
      <c r="I301" s="184"/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308"/>
      <c r="P301" s="308"/>
      <c r="Q301" s="308"/>
      <c r="R301" s="308"/>
      <c r="S301" s="308"/>
      <c r="T301" s="3"/>
      <c r="U301" s="3"/>
      <c r="V301" s="3"/>
      <c r="W301" s="3"/>
      <c r="X301" s="3"/>
    </row>
    <row r="302" spans="1:24" ht="106.5" hidden="1" customHeight="1">
      <c r="A302" s="189"/>
      <c r="B302" s="308"/>
      <c r="C302" s="173"/>
      <c r="D302" s="172"/>
      <c r="E302" s="173"/>
      <c r="F302" s="60" t="s">
        <v>37</v>
      </c>
      <c r="G302" s="184"/>
      <c r="H302" s="184"/>
      <c r="I302" s="184"/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308"/>
      <c r="P302" s="308"/>
      <c r="Q302" s="308"/>
      <c r="R302" s="308"/>
      <c r="S302" s="308"/>
      <c r="T302" s="3"/>
      <c r="U302" s="3"/>
      <c r="V302" s="3"/>
      <c r="W302" s="3"/>
      <c r="X302" s="3"/>
    </row>
    <row r="303" spans="1:24" ht="18.75" hidden="1" customHeight="1">
      <c r="A303" s="189"/>
      <c r="B303" s="308"/>
      <c r="C303" s="173"/>
      <c r="D303" s="172"/>
      <c r="E303" s="173"/>
      <c r="F303" s="60" t="s">
        <v>28</v>
      </c>
      <c r="G303" s="184"/>
      <c r="H303" s="184"/>
      <c r="I303" s="184"/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308"/>
      <c r="P303" s="308"/>
      <c r="Q303" s="308"/>
      <c r="R303" s="308"/>
      <c r="S303" s="308"/>
      <c r="T303" s="3"/>
      <c r="U303" s="3"/>
      <c r="V303" s="3"/>
      <c r="W303" s="3"/>
      <c r="X303" s="3"/>
    </row>
    <row r="304" spans="1:24" ht="177" hidden="1" customHeight="1">
      <c r="A304" s="189"/>
      <c r="B304" s="308"/>
      <c r="C304" s="173"/>
      <c r="D304" s="172"/>
      <c r="E304" s="173"/>
      <c r="F304" s="60"/>
      <c r="G304" s="185"/>
      <c r="H304" s="185"/>
      <c r="I304" s="185"/>
      <c r="J304" s="59"/>
      <c r="K304" s="59"/>
      <c r="L304" s="59"/>
      <c r="M304" s="59"/>
      <c r="N304" s="59"/>
      <c r="O304" s="308"/>
      <c r="P304" s="308"/>
      <c r="Q304" s="308"/>
      <c r="R304" s="308"/>
      <c r="S304" s="308"/>
      <c r="T304" s="3"/>
      <c r="U304" s="3"/>
      <c r="V304" s="3"/>
      <c r="W304" s="3"/>
      <c r="X304" s="3"/>
    </row>
    <row r="305" spans="1:19" ht="36.75" customHeight="1">
      <c r="A305" s="152" t="s">
        <v>155</v>
      </c>
      <c r="B305" s="168" t="s">
        <v>195</v>
      </c>
      <c r="C305" s="158">
        <v>605</v>
      </c>
      <c r="D305" s="159" t="s">
        <v>180</v>
      </c>
      <c r="E305" s="80"/>
      <c r="F305" s="81"/>
      <c r="G305" s="162">
        <f>I305</f>
        <v>3073212.74</v>
      </c>
      <c r="H305" s="162">
        <v>3073212.74</v>
      </c>
      <c r="I305" s="162">
        <v>3073212.74</v>
      </c>
      <c r="J305" s="79"/>
      <c r="K305" s="79"/>
      <c r="L305" s="79"/>
      <c r="M305" s="79"/>
      <c r="N305" s="79"/>
      <c r="O305" s="148" t="s">
        <v>181</v>
      </c>
      <c r="P305" s="148" t="s">
        <v>21</v>
      </c>
      <c r="Q305" s="151">
        <v>0.38</v>
      </c>
      <c r="R305" s="151">
        <v>0.38</v>
      </c>
      <c r="S305" s="151">
        <v>0.38</v>
      </c>
    </row>
    <row r="306" spans="1:19">
      <c r="A306" s="153"/>
      <c r="B306" s="169"/>
      <c r="C306" s="149"/>
      <c r="D306" s="160"/>
      <c r="E306" s="80"/>
      <c r="F306" s="81"/>
      <c r="G306" s="163"/>
      <c r="H306" s="163"/>
      <c r="I306" s="163"/>
      <c r="J306" s="79"/>
      <c r="K306" s="79"/>
      <c r="L306" s="79"/>
      <c r="M306" s="79"/>
      <c r="N306" s="79"/>
      <c r="O306" s="149"/>
      <c r="P306" s="149"/>
      <c r="Q306" s="149"/>
      <c r="R306" s="149"/>
      <c r="S306" s="149"/>
    </row>
    <row r="307" spans="1:19" ht="91.15" customHeight="1">
      <c r="A307" s="153"/>
      <c r="B307" s="169"/>
      <c r="C307" s="149"/>
      <c r="D307" s="160"/>
      <c r="E307" s="80"/>
      <c r="F307" s="81"/>
      <c r="G307" s="163"/>
      <c r="H307" s="163"/>
      <c r="I307" s="163"/>
      <c r="J307" s="79"/>
      <c r="K307" s="79"/>
      <c r="L307" s="79"/>
      <c r="M307" s="79"/>
      <c r="N307" s="79"/>
      <c r="O307" s="149"/>
      <c r="P307" s="149"/>
      <c r="Q307" s="149"/>
      <c r="R307" s="149"/>
      <c r="S307" s="149"/>
    </row>
    <row r="308" spans="1:19" ht="0.75" hidden="1" customHeight="1">
      <c r="A308" s="153"/>
      <c r="B308" s="169"/>
      <c r="C308" s="149"/>
      <c r="D308" s="160"/>
      <c r="E308" s="80"/>
      <c r="F308" s="81"/>
      <c r="G308" s="163"/>
      <c r="H308" s="163"/>
      <c r="I308" s="163"/>
      <c r="J308" s="79"/>
      <c r="K308" s="79"/>
      <c r="L308" s="79"/>
      <c r="M308" s="79"/>
      <c r="N308" s="79"/>
      <c r="O308" s="149"/>
      <c r="P308" s="149"/>
      <c r="Q308" s="149"/>
      <c r="R308" s="149"/>
      <c r="S308" s="149"/>
    </row>
    <row r="309" spans="1:19" ht="42" hidden="1" customHeight="1">
      <c r="A309" s="154"/>
      <c r="B309" s="170"/>
      <c r="C309" s="150"/>
      <c r="D309" s="161"/>
      <c r="E309" s="80"/>
      <c r="F309" s="81"/>
      <c r="G309" s="164"/>
      <c r="H309" s="164"/>
      <c r="I309" s="164"/>
      <c r="J309" s="79"/>
      <c r="K309" s="79"/>
      <c r="L309" s="79"/>
      <c r="M309" s="79"/>
      <c r="N309" s="79"/>
      <c r="O309" s="150"/>
      <c r="P309" s="150"/>
      <c r="Q309" s="150"/>
      <c r="R309" s="150"/>
      <c r="S309" s="150"/>
    </row>
    <row r="310" spans="1:19" ht="42" customHeight="1">
      <c r="A310" s="152" t="s">
        <v>190</v>
      </c>
      <c r="B310" s="168" t="s">
        <v>195</v>
      </c>
      <c r="C310" s="158">
        <v>605</v>
      </c>
      <c r="D310" s="159" t="s">
        <v>182</v>
      </c>
      <c r="E310" s="140"/>
      <c r="F310" s="143"/>
      <c r="G310" s="162">
        <f>I310</f>
        <v>0</v>
      </c>
      <c r="H310" s="162">
        <v>0</v>
      </c>
      <c r="I310" s="162">
        <v>0</v>
      </c>
      <c r="J310" s="142"/>
      <c r="K310" s="142"/>
      <c r="L310" s="142"/>
      <c r="M310" s="142"/>
      <c r="N310" s="142"/>
      <c r="O310" s="148" t="s">
        <v>152</v>
      </c>
      <c r="P310" s="148" t="s">
        <v>50</v>
      </c>
      <c r="Q310" s="151">
        <v>0</v>
      </c>
      <c r="R310" s="151">
        <v>0</v>
      </c>
      <c r="S310" s="151">
        <v>0</v>
      </c>
    </row>
    <row r="311" spans="1:19" ht="24.6" customHeight="1">
      <c r="A311" s="153"/>
      <c r="B311" s="169"/>
      <c r="C311" s="149"/>
      <c r="D311" s="160"/>
      <c r="E311" s="140"/>
      <c r="F311" s="143"/>
      <c r="G311" s="163"/>
      <c r="H311" s="163"/>
      <c r="I311" s="163"/>
      <c r="J311" s="142"/>
      <c r="K311" s="142"/>
      <c r="L311" s="142"/>
      <c r="M311" s="142"/>
      <c r="N311" s="142"/>
      <c r="O311" s="149"/>
      <c r="P311" s="149"/>
      <c r="Q311" s="149"/>
      <c r="R311" s="149"/>
      <c r="S311" s="149"/>
    </row>
    <row r="312" spans="1:19" ht="24" hidden="1" customHeight="1">
      <c r="A312" s="153"/>
      <c r="B312" s="169"/>
      <c r="C312" s="149"/>
      <c r="D312" s="160"/>
      <c r="E312" s="140"/>
      <c r="F312" s="143"/>
      <c r="G312" s="163"/>
      <c r="H312" s="163"/>
      <c r="I312" s="163"/>
      <c r="J312" s="142"/>
      <c r="K312" s="142"/>
      <c r="L312" s="142"/>
      <c r="M312" s="142"/>
      <c r="N312" s="142"/>
      <c r="O312" s="149"/>
      <c r="P312" s="149"/>
      <c r="Q312" s="149"/>
      <c r="R312" s="149"/>
      <c r="S312" s="149"/>
    </row>
    <row r="313" spans="1:19" ht="42" hidden="1" customHeight="1">
      <c r="A313" s="153"/>
      <c r="B313" s="169"/>
      <c r="C313" s="149"/>
      <c r="D313" s="160"/>
      <c r="E313" s="140"/>
      <c r="F313" s="143"/>
      <c r="G313" s="163"/>
      <c r="H313" s="163"/>
      <c r="I313" s="163"/>
      <c r="J313" s="142"/>
      <c r="K313" s="142"/>
      <c r="L313" s="142"/>
      <c r="M313" s="142"/>
      <c r="N313" s="142"/>
      <c r="O313" s="149"/>
      <c r="P313" s="149"/>
      <c r="Q313" s="149"/>
      <c r="R313" s="149"/>
      <c r="S313" s="149"/>
    </row>
    <row r="314" spans="1:19" ht="42" hidden="1" customHeight="1">
      <c r="A314" s="154"/>
      <c r="B314" s="170"/>
      <c r="C314" s="150"/>
      <c r="D314" s="161"/>
      <c r="E314" s="140"/>
      <c r="F314" s="143"/>
      <c r="G314" s="164"/>
      <c r="H314" s="164"/>
      <c r="I314" s="164"/>
      <c r="J314" s="142"/>
      <c r="K314" s="142"/>
      <c r="L314" s="142"/>
      <c r="M314" s="142"/>
      <c r="N314" s="142"/>
      <c r="O314" s="150"/>
      <c r="P314" s="150"/>
      <c r="Q314" s="150"/>
      <c r="R314" s="150"/>
      <c r="S314" s="150"/>
    </row>
    <row r="315" spans="1:19" ht="32.25" customHeight="1">
      <c r="A315" s="174" t="s">
        <v>183</v>
      </c>
      <c r="B315" s="175"/>
      <c r="C315" s="175"/>
      <c r="D315" s="175"/>
      <c r="E315" s="175"/>
      <c r="F315" s="175"/>
      <c r="G315" s="175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6"/>
    </row>
    <row r="316" spans="1:19" ht="0.75" customHeight="1">
      <c r="A316" s="177"/>
      <c r="B316" s="178"/>
      <c r="C316" s="178"/>
      <c r="D316" s="178"/>
      <c r="E316" s="178"/>
      <c r="F316" s="178"/>
      <c r="G316" s="178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178"/>
      <c r="S316" s="179"/>
    </row>
    <row r="317" spans="1:19" ht="42" hidden="1" customHeight="1">
      <c r="A317" s="177"/>
      <c r="B317" s="178"/>
      <c r="C317" s="178"/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9"/>
    </row>
    <row r="318" spans="1:19" ht="45" hidden="1" customHeight="1">
      <c r="A318" s="177"/>
      <c r="B318" s="178"/>
      <c r="C318" s="178"/>
      <c r="D318" s="178"/>
      <c r="E318" s="178"/>
      <c r="F318" s="178"/>
      <c r="G318" s="178"/>
      <c r="H318" s="178"/>
      <c r="I318" s="178"/>
      <c r="J318" s="178"/>
      <c r="K318" s="178"/>
      <c r="L318" s="178"/>
      <c r="M318" s="178"/>
      <c r="N318" s="178"/>
      <c r="O318" s="178"/>
      <c r="P318" s="178"/>
      <c r="Q318" s="178"/>
      <c r="R318" s="178"/>
      <c r="S318" s="179"/>
    </row>
    <row r="319" spans="1:19" ht="39" hidden="1" customHeight="1">
      <c r="A319" s="180"/>
      <c r="B319" s="181"/>
      <c r="C319" s="181"/>
      <c r="D319" s="181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2"/>
    </row>
    <row r="320" spans="1:19" ht="45" customHeight="1">
      <c r="A320" s="152" t="s">
        <v>185</v>
      </c>
      <c r="B320" s="155" t="s">
        <v>184</v>
      </c>
      <c r="C320" s="158"/>
      <c r="D320" s="159"/>
      <c r="E320" s="140"/>
      <c r="F320" s="143"/>
      <c r="G320" s="162">
        <v>0</v>
      </c>
      <c r="H320" s="162">
        <v>0</v>
      </c>
      <c r="I320" s="162">
        <v>0</v>
      </c>
      <c r="J320" s="142"/>
      <c r="K320" s="142"/>
      <c r="L320" s="142"/>
      <c r="M320" s="142"/>
      <c r="N320" s="142"/>
      <c r="O320" s="148" t="s">
        <v>23</v>
      </c>
      <c r="P320" s="148" t="s">
        <v>23</v>
      </c>
      <c r="Q320" s="148" t="s">
        <v>23</v>
      </c>
      <c r="R320" s="151" t="s">
        <v>23</v>
      </c>
      <c r="S320" s="151" t="s">
        <v>23</v>
      </c>
    </row>
    <row r="321" spans="1:19" ht="19.5" customHeight="1">
      <c r="A321" s="153"/>
      <c r="B321" s="156"/>
      <c r="C321" s="149"/>
      <c r="D321" s="160"/>
      <c r="E321" s="140"/>
      <c r="F321" s="143"/>
      <c r="G321" s="163"/>
      <c r="H321" s="163"/>
      <c r="I321" s="163"/>
      <c r="J321" s="142"/>
      <c r="K321" s="142"/>
      <c r="L321" s="142"/>
      <c r="M321" s="142"/>
      <c r="N321" s="142"/>
      <c r="O321" s="149"/>
      <c r="P321" s="149"/>
      <c r="Q321" s="149"/>
      <c r="R321" s="149"/>
      <c r="S321" s="149"/>
    </row>
    <row r="322" spans="1:19" ht="39" hidden="1" customHeight="1">
      <c r="A322" s="153"/>
      <c r="B322" s="156"/>
      <c r="C322" s="149"/>
      <c r="D322" s="160"/>
      <c r="E322" s="140"/>
      <c r="F322" s="143"/>
      <c r="G322" s="163"/>
      <c r="H322" s="163"/>
      <c r="I322" s="163"/>
      <c r="J322" s="142"/>
      <c r="K322" s="142"/>
      <c r="L322" s="142"/>
      <c r="M322" s="142"/>
      <c r="N322" s="142"/>
      <c r="O322" s="149"/>
      <c r="P322" s="149"/>
      <c r="Q322" s="149"/>
      <c r="R322" s="149"/>
      <c r="S322" s="149"/>
    </row>
    <row r="323" spans="1:19" ht="38.25" hidden="1" customHeight="1">
      <c r="A323" s="153"/>
      <c r="B323" s="156"/>
      <c r="C323" s="149"/>
      <c r="D323" s="160"/>
      <c r="E323" s="140"/>
      <c r="F323" s="143"/>
      <c r="G323" s="163"/>
      <c r="H323" s="163"/>
      <c r="I323" s="163"/>
      <c r="J323" s="142"/>
      <c r="K323" s="142"/>
      <c r="L323" s="142"/>
      <c r="M323" s="142"/>
      <c r="N323" s="142"/>
      <c r="O323" s="149"/>
      <c r="P323" s="149"/>
      <c r="Q323" s="149"/>
      <c r="R323" s="149"/>
      <c r="S323" s="149"/>
    </row>
    <row r="324" spans="1:19" ht="14.25" customHeight="1">
      <c r="A324" s="154"/>
      <c r="B324" s="157"/>
      <c r="C324" s="150"/>
      <c r="D324" s="161"/>
      <c r="E324" s="140"/>
      <c r="F324" s="143"/>
      <c r="G324" s="164"/>
      <c r="H324" s="164"/>
      <c r="I324" s="164"/>
      <c r="J324" s="142"/>
      <c r="K324" s="142"/>
      <c r="L324" s="142"/>
      <c r="M324" s="142"/>
      <c r="N324" s="142"/>
      <c r="O324" s="150"/>
      <c r="P324" s="150"/>
      <c r="Q324" s="150"/>
      <c r="R324" s="150"/>
      <c r="S324" s="150"/>
    </row>
    <row r="325" spans="1:19" ht="70.5" customHeight="1">
      <c r="A325" s="152" t="s">
        <v>186</v>
      </c>
      <c r="B325" s="148" t="s">
        <v>187</v>
      </c>
      <c r="C325" s="158">
        <v>605</v>
      </c>
      <c r="D325" s="159" t="s">
        <v>189</v>
      </c>
      <c r="E325" s="140"/>
      <c r="F325" s="143"/>
      <c r="G325" s="162">
        <v>0</v>
      </c>
      <c r="H325" s="162">
        <v>0</v>
      </c>
      <c r="I325" s="162">
        <v>0</v>
      </c>
      <c r="J325" s="142"/>
      <c r="K325" s="142"/>
      <c r="L325" s="142"/>
      <c r="M325" s="142"/>
      <c r="N325" s="142"/>
      <c r="O325" s="148" t="s">
        <v>188</v>
      </c>
      <c r="P325" s="148" t="s">
        <v>21</v>
      </c>
      <c r="Q325" s="151">
        <v>0</v>
      </c>
      <c r="R325" s="151">
        <v>0</v>
      </c>
      <c r="S325" s="151">
        <v>0</v>
      </c>
    </row>
    <row r="326" spans="1:19" ht="72.75" hidden="1" customHeight="1">
      <c r="A326" s="153"/>
      <c r="B326" s="149"/>
      <c r="C326" s="149"/>
      <c r="D326" s="160"/>
      <c r="E326" s="140"/>
      <c r="F326" s="143"/>
      <c r="G326" s="163"/>
      <c r="H326" s="163"/>
      <c r="I326" s="163"/>
      <c r="J326" s="142"/>
      <c r="K326" s="142"/>
      <c r="L326" s="142"/>
      <c r="M326" s="142"/>
      <c r="N326" s="142"/>
      <c r="O326" s="149"/>
      <c r="P326" s="149"/>
      <c r="Q326" s="149"/>
      <c r="R326" s="149"/>
      <c r="S326" s="149"/>
    </row>
    <row r="327" spans="1:19" ht="72.75" hidden="1" customHeight="1">
      <c r="A327" s="153"/>
      <c r="B327" s="149"/>
      <c r="C327" s="149"/>
      <c r="D327" s="160"/>
      <c r="E327" s="140"/>
      <c r="F327" s="143"/>
      <c r="G327" s="163"/>
      <c r="H327" s="163"/>
      <c r="I327" s="163"/>
      <c r="J327" s="142"/>
      <c r="K327" s="142"/>
      <c r="L327" s="142"/>
      <c r="M327" s="142"/>
      <c r="N327" s="142"/>
      <c r="O327" s="149"/>
      <c r="P327" s="149"/>
      <c r="Q327" s="149"/>
      <c r="R327" s="149"/>
      <c r="S327" s="149"/>
    </row>
    <row r="328" spans="1:19" ht="3.75" hidden="1" customHeight="1">
      <c r="A328" s="153"/>
      <c r="B328" s="149"/>
      <c r="C328" s="149"/>
      <c r="D328" s="160"/>
      <c r="E328" s="140"/>
      <c r="F328" s="143"/>
      <c r="G328" s="163"/>
      <c r="H328" s="163"/>
      <c r="I328" s="163"/>
      <c r="J328" s="142"/>
      <c r="K328" s="142"/>
      <c r="L328" s="142"/>
      <c r="M328" s="142"/>
      <c r="N328" s="142"/>
      <c r="O328" s="149"/>
      <c r="P328" s="149"/>
      <c r="Q328" s="149"/>
      <c r="R328" s="149"/>
      <c r="S328" s="149"/>
    </row>
    <row r="329" spans="1:19" ht="18" customHeight="1">
      <c r="A329" s="154"/>
      <c r="B329" s="150"/>
      <c r="C329" s="150"/>
      <c r="D329" s="161"/>
      <c r="E329" s="140"/>
      <c r="F329" s="143"/>
      <c r="G329" s="164"/>
      <c r="H329" s="164"/>
      <c r="I329" s="164"/>
      <c r="J329" s="142"/>
      <c r="K329" s="142"/>
      <c r="L329" s="142"/>
      <c r="M329" s="142"/>
      <c r="N329" s="142"/>
      <c r="O329" s="150"/>
      <c r="P329" s="150"/>
      <c r="Q329" s="150"/>
      <c r="R329" s="150"/>
      <c r="S329" s="150"/>
    </row>
    <row r="330" spans="1:19">
      <c r="A330" s="288" t="s">
        <v>83</v>
      </c>
      <c r="B330" s="297"/>
      <c r="C330" s="297"/>
      <c r="D330" s="297"/>
      <c r="E330" s="298"/>
      <c r="F330" s="52" t="s">
        <v>9</v>
      </c>
      <c r="G330" s="201">
        <f>G293+G320</f>
        <v>3103212.74</v>
      </c>
      <c r="H330" s="201">
        <f>H293+H320</f>
        <v>3103212.74</v>
      </c>
      <c r="I330" s="201">
        <f>I293+I320</f>
        <v>3103212.74</v>
      </c>
      <c r="J330" s="53" t="e">
        <f>J331</f>
        <v>#REF!</v>
      </c>
      <c r="K330" s="53" t="e">
        <f>K331</f>
        <v>#REF!</v>
      </c>
      <c r="L330" s="53" t="e">
        <f>L331</f>
        <v>#REF!</v>
      </c>
      <c r="M330" s="53" t="e">
        <f>M331</f>
        <v>#REF!</v>
      </c>
      <c r="N330" s="53" t="e">
        <f>N331</f>
        <v>#REF!</v>
      </c>
      <c r="O330" s="235" t="s">
        <v>23</v>
      </c>
      <c r="P330" s="235" t="s">
        <v>23</v>
      </c>
      <c r="Q330" s="235" t="s">
        <v>23</v>
      </c>
      <c r="R330" s="235" t="s">
        <v>23</v>
      </c>
      <c r="S330" s="235" t="s">
        <v>23</v>
      </c>
    </row>
    <row r="331" spans="1:19" ht="34.5" customHeight="1">
      <c r="A331" s="299"/>
      <c r="B331" s="300"/>
      <c r="C331" s="300"/>
      <c r="D331" s="300"/>
      <c r="E331" s="301"/>
      <c r="F331" s="52" t="s">
        <v>10</v>
      </c>
      <c r="G331" s="202"/>
      <c r="H331" s="202"/>
      <c r="I331" s="202"/>
      <c r="J331" s="53" t="e">
        <f>J332+J333</f>
        <v>#REF!</v>
      </c>
      <c r="K331" s="53" t="e">
        <f>K332+K333</f>
        <v>#REF!</v>
      </c>
      <c r="L331" s="53" t="e">
        <f>L332+L333</f>
        <v>#REF!</v>
      </c>
      <c r="M331" s="53" t="e">
        <f>M332+M333</f>
        <v>#REF!</v>
      </c>
      <c r="N331" s="53" t="e">
        <f>N332+N333</f>
        <v>#REF!</v>
      </c>
      <c r="O331" s="305"/>
      <c r="P331" s="305"/>
      <c r="Q331" s="235"/>
      <c r="R331" s="235"/>
      <c r="S331" s="235"/>
    </row>
    <row r="332" spans="1:19" ht="45" hidden="1">
      <c r="A332" s="299"/>
      <c r="B332" s="300"/>
      <c r="C332" s="300"/>
      <c r="D332" s="300"/>
      <c r="E332" s="301"/>
      <c r="F332" s="52" t="s">
        <v>11</v>
      </c>
      <c r="G332" s="202"/>
      <c r="H332" s="202"/>
      <c r="I332" s="202"/>
      <c r="J332" s="53" t="e">
        <f>#REF!+J256+J164+J135</f>
        <v>#REF!</v>
      </c>
      <c r="K332" s="53" t="e">
        <f>#REF!+K256+K164+K135</f>
        <v>#REF!</v>
      </c>
      <c r="L332" s="53" t="e">
        <f>#REF!+L256+L164+L135</f>
        <v>#REF!</v>
      </c>
      <c r="M332" s="53" t="e">
        <f>#REF!+M256+M164+M135</f>
        <v>#REF!</v>
      </c>
      <c r="N332" s="53" t="e">
        <f>#REF!+N256+N164+N135</f>
        <v>#REF!</v>
      </c>
      <c r="O332" s="305"/>
      <c r="P332" s="305"/>
      <c r="Q332" s="235"/>
      <c r="R332" s="235"/>
      <c r="S332" s="235"/>
    </row>
    <row r="333" spans="1:19" ht="30" hidden="1">
      <c r="A333" s="299"/>
      <c r="B333" s="300"/>
      <c r="C333" s="300"/>
      <c r="D333" s="300"/>
      <c r="E333" s="301"/>
      <c r="F333" s="52" t="s">
        <v>37</v>
      </c>
      <c r="G333" s="202"/>
      <c r="H333" s="202"/>
      <c r="I333" s="202"/>
      <c r="J333" s="54" t="e">
        <f>#REF!+J257+J165+J136</f>
        <v>#REF!</v>
      </c>
      <c r="K333" s="54" t="e">
        <f>#REF!+K257+K165+K136</f>
        <v>#REF!</v>
      </c>
      <c r="L333" s="54" t="e">
        <f>#REF!+L257+L165+L136</f>
        <v>#REF!</v>
      </c>
      <c r="M333" s="54" t="e">
        <f>#REF!+M257+M165+M136</f>
        <v>#REF!</v>
      </c>
      <c r="N333" s="54" t="e">
        <f>#REF!+N257+N165+N136</f>
        <v>#REF!</v>
      </c>
      <c r="O333" s="305"/>
      <c r="P333" s="305"/>
      <c r="Q333" s="235"/>
      <c r="R333" s="235"/>
      <c r="S333" s="235"/>
    </row>
    <row r="334" spans="1:19" ht="23.25" hidden="1" customHeight="1">
      <c r="A334" s="299"/>
      <c r="B334" s="300"/>
      <c r="C334" s="300"/>
      <c r="D334" s="300"/>
      <c r="E334" s="301"/>
      <c r="F334" s="52" t="s">
        <v>28</v>
      </c>
      <c r="G334" s="202"/>
      <c r="H334" s="202"/>
      <c r="I334" s="202"/>
      <c r="J334" s="52">
        <v>0</v>
      </c>
      <c r="K334" s="52">
        <v>0</v>
      </c>
      <c r="L334" s="52">
        <v>0</v>
      </c>
      <c r="M334" s="52">
        <v>0</v>
      </c>
      <c r="N334" s="52">
        <v>0</v>
      </c>
      <c r="O334" s="305"/>
      <c r="P334" s="305"/>
      <c r="Q334" s="235"/>
      <c r="R334" s="235"/>
      <c r="S334" s="235"/>
    </row>
    <row r="335" spans="1:19">
      <c r="A335" s="302"/>
      <c r="B335" s="303"/>
      <c r="C335" s="303"/>
      <c r="D335" s="303"/>
      <c r="E335" s="304"/>
      <c r="F335" s="52"/>
      <c r="G335" s="203"/>
      <c r="H335" s="203"/>
      <c r="I335" s="203"/>
      <c r="J335" s="42"/>
      <c r="K335" s="42"/>
      <c r="L335" s="42"/>
      <c r="M335" s="42"/>
      <c r="N335" s="42"/>
      <c r="O335" s="305"/>
      <c r="P335" s="305"/>
      <c r="Q335" s="235"/>
      <c r="R335" s="235"/>
      <c r="S335" s="235"/>
    </row>
    <row r="336" spans="1:19">
      <c r="A336" s="288" t="s">
        <v>24</v>
      </c>
      <c r="B336" s="297"/>
      <c r="C336" s="297"/>
      <c r="D336" s="297"/>
      <c r="E336" s="298"/>
      <c r="F336" s="89" t="s">
        <v>9</v>
      </c>
      <c r="G336" s="286">
        <f>G123+G284+G330</f>
        <v>13594094.600000001</v>
      </c>
      <c r="H336" s="286">
        <f>H123+H284+H330</f>
        <v>14495914.6</v>
      </c>
      <c r="I336" s="286">
        <f>I123+I284+I330</f>
        <v>13594094.600000001</v>
      </c>
      <c r="J336" s="53" t="e">
        <f>J337</f>
        <v>#REF!</v>
      </c>
      <c r="K336" s="53" t="e">
        <f>K337+K340</f>
        <v>#REF!</v>
      </c>
      <c r="L336" s="53" t="e">
        <f>L337+L340</f>
        <v>#REF!</v>
      </c>
      <c r="M336" s="53" t="e">
        <f>M337+M340</f>
        <v>#REF!</v>
      </c>
      <c r="N336" s="53" t="e">
        <f>N337+N340</f>
        <v>#REF!</v>
      </c>
      <c r="O336" s="235" t="s">
        <v>23</v>
      </c>
      <c r="P336" s="235" t="s">
        <v>23</v>
      </c>
      <c r="Q336" s="235" t="s">
        <v>23</v>
      </c>
      <c r="R336" s="235" t="s">
        <v>23</v>
      </c>
      <c r="S336" s="235" t="s">
        <v>23</v>
      </c>
    </row>
    <row r="337" spans="1:19" ht="44.25" customHeight="1">
      <c r="A337" s="299"/>
      <c r="B337" s="300"/>
      <c r="C337" s="300"/>
      <c r="D337" s="300"/>
      <c r="E337" s="301"/>
      <c r="F337" s="89" t="s">
        <v>10</v>
      </c>
      <c r="G337" s="286"/>
      <c r="H337" s="286"/>
      <c r="I337" s="286"/>
      <c r="J337" s="53" t="e">
        <f>J338+J339</f>
        <v>#REF!</v>
      </c>
      <c r="K337" s="53" t="e">
        <f>K338+K339</f>
        <v>#REF!</v>
      </c>
      <c r="L337" s="53" t="e">
        <f>L338+L339</f>
        <v>#REF!</v>
      </c>
      <c r="M337" s="53" t="e">
        <f>M338+M31+M339</f>
        <v>#REF!</v>
      </c>
      <c r="N337" s="53" t="e">
        <f>N338+N339</f>
        <v>#REF!</v>
      </c>
      <c r="O337" s="305"/>
      <c r="P337" s="305"/>
      <c r="Q337" s="235"/>
      <c r="R337" s="235"/>
      <c r="S337" s="235"/>
    </row>
    <row r="338" spans="1:19" ht="45" hidden="1">
      <c r="A338" s="299"/>
      <c r="B338" s="300"/>
      <c r="C338" s="300"/>
      <c r="D338" s="300"/>
      <c r="E338" s="301"/>
      <c r="F338" s="89" t="s">
        <v>11</v>
      </c>
      <c r="G338" s="286"/>
      <c r="H338" s="286"/>
      <c r="I338" s="286"/>
      <c r="J338" s="53" t="e">
        <f>J332+J125</f>
        <v>#REF!</v>
      </c>
      <c r="K338" s="53" t="e">
        <f>K332+K125</f>
        <v>#REF!</v>
      </c>
      <c r="L338" s="53" t="e">
        <f>L332+L125</f>
        <v>#REF!</v>
      </c>
      <c r="M338" s="53" t="e">
        <f>M332+M125</f>
        <v>#REF!</v>
      </c>
      <c r="N338" s="53" t="e">
        <f>N332+N125</f>
        <v>#REF!</v>
      </c>
      <c r="O338" s="305"/>
      <c r="P338" s="305"/>
      <c r="Q338" s="235"/>
      <c r="R338" s="235"/>
      <c r="S338" s="235"/>
    </row>
    <row r="339" spans="1:19" ht="30" hidden="1">
      <c r="A339" s="299"/>
      <c r="B339" s="300"/>
      <c r="C339" s="300"/>
      <c r="D339" s="300"/>
      <c r="E339" s="301"/>
      <c r="F339" s="89" t="s">
        <v>30</v>
      </c>
      <c r="G339" s="286"/>
      <c r="H339" s="286"/>
      <c r="I339" s="286"/>
      <c r="J339" s="53" t="e">
        <f>J333+J136</f>
        <v>#REF!</v>
      </c>
      <c r="K339" s="53" t="e">
        <f>K333+K126</f>
        <v>#REF!</v>
      </c>
      <c r="L339" s="53" t="e">
        <f>L333+L126</f>
        <v>#REF!</v>
      </c>
      <c r="M339" s="53" t="e">
        <f>M333+M126</f>
        <v>#REF!</v>
      </c>
      <c r="N339" s="53" t="e">
        <f>N333+N126</f>
        <v>#REF!</v>
      </c>
      <c r="O339" s="305"/>
      <c r="P339" s="305"/>
      <c r="Q339" s="235"/>
      <c r="R339" s="235"/>
      <c r="S339" s="235"/>
    </row>
    <row r="340" spans="1:19" ht="45" hidden="1">
      <c r="A340" s="299"/>
      <c r="B340" s="300"/>
      <c r="C340" s="300"/>
      <c r="D340" s="300"/>
      <c r="E340" s="301"/>
      <c r="F340" s="89" t="s">
        <v>28</v>
      </c>
      <c r="G340" s="286"/>
      <c r="H340" s="286"/>
      <c r="I340" s="286"/>
      <c r="J340" s="53">
        <f>J334+J127</f>
        <v>0</v>
      </c>
      <c r="K340" s="53">
        <f>K334+K127</f>
        <v>0</v>
      </c>
      <c r="L340" s="53">
        <f>L334++L127</f>
        <v>0</v>
      </c>
      <c r="M340" s="53">
        <f>M334++M127</f>
        <v>0</v>
      </c>
      <c r="N340" s="53">
        <f>N334+N127</f>
        <v>0</v>
      </c>
      <c r="O340" s="305"/>
      <c r="P340" s="305"/>
      <c r="Q340" s="235"/>
      <c r="R340" s="235"/>
      <c r="S340" s="235"/>
    </row>
    <row r="341" spans="1:19">
      <c r="A341" s="302"/>
      <c r="B341" s="303"/>
      <c r="C341" s="303"/>
      <c r="D341" s="303"/>
      <c r="E341" s="304"/>
      <c r="F341" s="89"/>
      <c r="G341" s="286"/>
      <c r="H341" s="286"/>
      <c r="I341" s="286"/>
      <c r="J341" s="113"/>
      <c r="K341" s="113"/>
      <c r="L341" s="113"/>
      <c r="M341" s="113"/>
      <c r="N341" s="113"/>
      <c r="O341" s="305"/>
      <c r="P341" s="305"/>
      <c r="Q341" s="235"/>
      <c r="R341" s="235"/>
      <c r="S341" s="235"/>
    </row>
    <row r="342" spans="1:19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8.75">
      <c r="A344" s="57"/>
    </row>
    <row r="345" spans="1:19">
      <c r="A345" s="343" t="s">
        <v>197</v>
      </c>
      <c r="B345" s="343"/>
      <c r="C345" s="343"/>
      <c r="D345" s="343"/>
      <c r="E345" s="343"/>
      <c r="F345" s="343"/>
      <c r="G345" s="343"/>
      <c r="H345" s="343"/>
      <c r="I345" s="343"/>
      <c r="J345" s="343"/>
      <c r="K345" s="343"/>
      <c r="L345" s="343"/>
      <c r="M345" s="343"/>
      <c r="N345" s="343"/>
      <c r="O345" s="343"/>
      <c r="P345" s="343"/>
      <c r="Q345" s="343"/>
      <c r="R345" s="343"/>
      <c r="S345" s="343"/>
    </row>
    <row r="346" spans="1:19">
      <c r="A346" s="343"/>
      <c r="B346" s="343"/>
      <c r="C346" s="343"/>
      <c r="D346" s="343"/>
      <c r="E346" s="343"/>
      <c r="F346" s="343"/>
      <c r="G346" s="343"/>
      <c r="H346" s="343"/>
      <c r="I346" s="343"/>
      <c r="J346" s="343"/>
      <c r="K346" s="343"/>
      <c r="L346" s="343"/>
      <c r="M346" s="343"/>
      <c r="N346" s="343"/>
      <c r="O346" s="343"/>
      <c r="P346" s="343"/>
      <c r="Q346" s="343"/>
      <c r="R346" s="343"/>
      <c r="S346" s="343"/>
    </row>
    <row r="347" spans="1:19" ht="18.75">
      <c r="A347" s="57"/>
    </row>
    <row r="348" spans="1:19" ht="18.75">
      <c r="A348" s="57"/>
    </row>
    <row r="349" spans="1:19" ht="18.75">
      <c r="A349" s="57"/>
    </row>
    <row r="350" spans="1:19" ht="18.75">
      <c r="A350" s="57"/>
    </row>
    <row r="351" spans="1:19" ht="18.75">
      <c r="A351" s="57"/>
      <c r="S351" s="57"/>
    </row>
  </sheetData>
  <mergeCells count="722">
    <mergeCell ref="C74:C79"/>
    <mergeCell ref="D74:D79"/>
    <mergeCell ref="E74:E79"/>
    <mergeCell ref="A141:A147"/>
    <mergeCell ref="A133:A140"/>
    <mergeCell ref="I118:I122"/>
    <mergeCell ref="O118:O122"/>
    <mergeCell ref="A129:S129"/>
    <mergeCell ref="A130:S130"/>
    <mergeCell ref="A131:S131"/>
    <mergeCell ref="S97:S101"/>
    <mergeCell ref="O107:O111"/>
    <mergeCell ref="B80:B85"/>
    <mergeCell ref="C80:C85"/>
    <mergeCell ref="P141:P147"/>
    <mergeCell ref="A123:E128"/>
    <mergeCell ref="G123:G128"/>
    <mergeCell ref="H123:H128"/>
    <mergeCell ref="B133:B140"/>
    <mergeCell ref="D97:D101"/>
    <mergeCell ref="E97:E101"/>
    <mergeCell ref="G97:G101"/>
    <mergeCell ref="B141:B147"/>
    <mergeCell ref="D141:D147"/>
    <mergeCell ref="X102:X106"/>
    <mergeCell ref="T92:T96"/>
    <mergeCell ref="V80:V85"/>
    <mergeCell ref="A112:S112"/>
    <mergeCell ref="B113:B117"/>
    <mergeCell ref="A113:A117"/>
    <mergeCell ref="C113:C117"/>
    <mergeCell ref="D113:D117"/>
    <mergeCell ref="G113:G117"/>
    <mergeCell ref="H113:H117"/>
    <mergeCell ref="I113:I117"/>
    <mergeCell ref="A102:A106"/>
    <mergeCell ref="I102:I106"/>
    <mergeCell ref="C102:C106"/>
    <mergeCell ref="S92:S96"/>
    <mergeCell ref="R92:R96"/>
    <mergeCell ref="A80:A85"/>
    <mergeCell ref="Q86:Q90"/>
    <mergeCell ref="B86:B90"/>
    <mergeCell ref="O92:O96"/>
    <mergeCell ref="E92:E96"/>
    <mergeCell ref="A97:A101"/>
    <mergeCell ref="B97:B101"/>
    <mergeCell ref="C97:C101"/>
    <mergeCell ref="W28:W33"/>
    <mergeCell ref="X28:X33"/>
    <mergeCell ref="W34:W41"/>
    <mergeCell ref="S28:S33"/>
    <mergeCell ref="T28:T33"/>
    <mergeCell ref="X50:X55"/>
    <mergeCell ref="X56:X61"/>
    <mergeCell ref="U50:U55"/>
    <mergeCell ref="X42:X49"/>
    <mergeCell ref="W42:W49"/>
    <mergeCell ref="T50:T55"/>
    <mergeCell ref="V28:V33"/>
    <mergeCell ref="U28:U33"/>
    <mergeCell ref="S34:S41"/>
    <mergeCell ref="V56:V61"/>
    <mergeCell ref="T34:T41"/>
    <mergeCell ref="U34:U41"/>
    <mergeCell ref="W56:W61"/>
    <mergeCell ref="V50:V55"/>
    <mergeCell ref="V42:V49"/>
    <mergeCell ref="T42:T49"/>
    <mergeCell ref="T56:T61"/>
    <mergeCell ref="A345:S346"/>
    <mergeCell ref="G102:G106"/>
    <mergeCell ref="H102:H106"/>
    <mergeCell ref="B102:B106"/>
    <mergeCell ref="E102:E106"/>
    <mergeCell ref="B107:B111"/>
    <mergeCell ref="A299:A304"/>
    <mergeCell ref="B299:B304"/>
    <mergeCell ref="C299:C304"/>
    <mergeCell ref="D102:D106"/>
    <mergeCell ref="A197:A203"/>
    <mergeCell ref="B197:B203"/>
    <mergeCell ref="R197:R203"/>
    <mergeCell ref="P299:P304"/>
    <mergeCell ref="O123:O128"/>
    <mergeCell ref="S197:S203"/>
    <mergeCell ref="O113:O117"/>
    <mergeCell ref="P113:P117"/>
    <mergeCell ref="Q113:Q117"/>
    <mergeCell ref="R113:R117"/>
    <mergeCell ref="S113:S117"/>
    <mergeCell ref="A118:A122"/>
    <mergeCell ref="A155:S161"/>
    <mergeCell ref="S102:S106"/>
    <mergeCell ref="O42:O49"/>
    <mergeCell ref="U56:U61"/>
    <mergeCell ref="W80:W85"/>
    <mergeCell ref="Q50:Q55"/>
    <mergeCell ref="P56:P61"/>
    <mergeCell ref="Q80:Q85"/>
    <mergeCell ref="R80:R85"/>
    <mergeCell ref="P69:P73"/>
    <mergeCell ref="Q69:Q73"/>
    <mergeCell ref="R69:R73"/>
    <mergeCell ref="S69:S73"/>
    <mergeCell ref="O69:O73"/>
    <mergeCell ref="O74:O79"/>
    <mergeCell ref="Q62:Q67"/>
    <mergeCell ref="P74:P79"/>
    <mergeCell ref="Q74:Q79"/>
    <mergeCell ref="R74:R79"/>
    <mergeCell ref="S74:S79"/>
    <mergeCell ref="R62:R67"/>
    <mergeCell ref="O80:O85"/>
    <mergeCell ref="C6:D6"/>
    <mergeCell ref="A15:X15"/>
    <mergeCell ref="A28:A33"/>
    <mergeCell ref="P34:P41"/>
    <mergeCell ref="Q42:Q49"/>
    <mergeCell ref="B50:B55"/>
    <mergeCell ref="H50:H55"/>
    <mergeCell ref="A22:A27"/>
    <mergeCell ref="Q34:Q41"/>
    <mergeCell ref="H22:H27"/>
    <mergeCell ref="A50:A55"/>
    <mergeCell ref="D22:D27"/>
    <mergeCell ref="I22:I27"/>
    <mergeCell ref="G22:G27"/>
    <mergeCell ref="E22:E27"/>
    <mergeCell ref="Q28:Q33"/>
    <mergeCell ref="C50:C55"/>
    <mergeCell ref="X34:X41"/>
    <mergeCell ref="W50:W55"/>
    <mergeCell ref="U42:U49"/>
    <mergeCell ref="P28:P33"/>
    <mergeCell ref="C34:C41"/>
    <mergeCell ref="B34:B41"/>
    <mergeCell ref="E50:E55"/>
    <mergeCell ref="D34:D41"/>
    <mergeCell ref="O34:O41"/>
    <mergeCell ref="E34:E41"/>
    <mergeCell ref="E42:E49"/>
    <mergeCell ref="B28:B33"/>
    <mergeCell ref="C28:C33"/>
    <mergeCell ref="C42:C49"/>
    <mergeCell ref="D42:D49"/>
    <mergeCell ref="G7:G9"/>
    <mergeCell ref="C16:C21"/>
    <mergeCell ref="E16:E21"/>
    <mergeCell ref="D16:D21"/>
    <mergeCell ref="A13:X13"/>
    <mergeCell ref="A10:B10"/>
    <mergeCell ref="A11:X11"/>
    <mergeCell ref="A12:X12"/>
    <mergeCell ref="X16:X21"/>
    <mergeCell ref="A14:X14"/>
    <mergeCell ref="A16:A21"/>
    <mergeCell ref="R16:R21"/>
    <mergeCell ref="O16:O21"/>
    <mergeCell ref="W16:W21"/>
    <mergeCell ref="G16:G21"/>
    <mergeCell ref="P16:P21"/>
    <mergeCell ref="V22:V27"/>
    <mergeCell ref="U22:U27"/>
    <mergeCell ref="A2:X2"/>
    <mergeCell ref="S16:S21"/>
    <mergeCell ref="B16:B21"/>
    <mergeCell ref="A3:X3"/>
    <mergeCell ref="V16:V21"/>
    <mergeCell ref="A4:X4"/>
    <mergeCell ref="H7:N8"/>
    <mergeCell ref="O6:X6"/>
    <mergeCell ref="P7:P8"/>
    <mergeCell ref="R8:X8"/>
    <mergeCell ref="E6:E9"/>
    <mergeCell ref="F7:F9"/>
    <mergeCell ref="Q7:X7"/>
    <mergeCell ref="O7:O8"/>
    <mergeCell ref="B6:B9"/>
    <mergeCell ref="F6:N6"/>
    <mergeCell ref="C7:C9"/>
    <mergeCell ref="A6:A9"/>
    <mergeCell ref="D7:D9"/>
    <mergeCell ref="X22:X27"/>
    <mergeCell ref="U16:U21"/>
    <mergeCell ref="T16:T21"/>
    <mergeCell ref="X237:X241"/>
    <mergeCell ref="U255:U259"/>
    <mergeCell ref="R266:R271"/>
    <mergeCell ref="P266:P271"/>
    <mergeCell ref="E266:E271"/>
    <mergeCell ref="V237:V241"/>
    <mergeCell ref="X162:X163"/>
    <mergeCell ref="W237:W241"/>
    <mergeCell ref="U237:U241"/>
    <mergeCell ref="E254:E259"/>
    <mergeCell ref="W243:W248"/>
    <mergeCell ref="W249:W254"/>
    <mergeCell ref="V243:V248"/>
    <mergeCell ref="X243:X248"/>
    <mergeCell ref="U243:U248"/>
    <mergeCell ref="X255:X259"/>
    <mergeCell ref="X249:X254"/>
    <mergeCell ref="V255:V259"/>
    <mergeCell ref="Q266:Q271"/>
    <mergeCell ref="T249:T254"/>
    <mergeCell ref="V249:V254"/>
    <mergeCell ref="U249:U254"/>
    <mergeCell ref="O162:O168"/>
    <mergeCell ref="T243:T248"/>
    <mergeCell ref="T237:T241"/>
    <mergeCell ref="S254:S259"/>
    <mergeCell ref="C197:C203"/>
    <mergeCell ref="D197:D203"/>
    <mergeCell ref="E197:E203"/>
    <mergeCell ref="G197:G203"/>
    <mergeCell ref="H197:H203"/>
    <mergeCell ref="I197:I203"/>
    <mergeCell ref="O197:O203"/>
    <mergeCell ref="P197:P203"/>
    <mergeCell ref="P207:P223"/>
    <mergeCell ref="R207:R223"/>
    <mergeCell ref="D254:D259"/>
    <mergeCell ref="H254:H259"/>
    <mergeCell ref="T255:T259"/>
    <mergeCell ref="O254:O259"/>
    <mergeCell ref="Q230:Q235"/>
    <mergeCell ref="R230:R235"/>
    <mergeCell ref="G242:G247"/>
    <mergeCell ref="H242:H247"/>
    <mergeCell ref="I242:I247"/>
    <mergeCell ref="O242:O247"/>
    <mergeCell ref="P242:P244"/>
    <mergeCell ref="S230:S235"/>
    <mergeCell ref="W255:W259"/>
    <mergeCell ref="A266:A271"/>
    <mergeCell ref="A272:A277"/>
    <mergeCell ref="B266:B271"/>
    <mergeCell ref="B272:B277"/>
    <mergeCell ref="I260:I265"/>
    <mergeCell ref="D266:D271"/>
    <mergeCell ref="E272:E277"/>
    <mergeCell ref="D272:D277"/>
    <mergeCell ref="H260:H265"/>
    <mergeCell ref="S260:S265"/>
    <mergeCell ref="Q260:Q265"/>
    <mergeCell ref="W261:W266"/>
    <mergeCell ref="U267:U272"/>
    <mergeCell ref="V261:V266"/>
    <mergeCell ref="V267:V272"/>
    <mergeCell ref="S266:S271"/>
    <mergeCell ref="I254:I259"/>
    <mergeCell ref="B254:B259"/>
    <mergeCell ref="C254:C259"/>
    <mergeCell ref="G254:G259"/>
    <mergeCell ref="C266:C271"/>
    <mergeCell ref="E260:E265"/>
    <mergeCell ref="B260:B265"/>
    <mergeCell ref="X273:X277"/>
    <mergeCell ref="W267:W272"/>
    <mergeCell ref="V273:V277"/>
    <mergeCell ref="U261:U266"/>
    <mergeCell ref="T267:T272"/>
    <mergeCell ref="R278:R283"/>
    <mergeCell ref="S278:S283"/>
    <mergeCell ref="I272:I277"/>
    <mergeCell ref="G266:G271"/>
    <mergeCell ref="H266:H271"/>
    <mergeCell ref="I266:I271"/>
    <mergeCell ref="G272:G277"/>
    <mergeCell ref="T261:T266"/>
    <mergeCell ref="X267:X272"/>
    <mergeCell ref="X261:X266"/>
    <mergeCell ref="W273:W277"/>
    <mergeCell ref="O260:O265"/>
    <mergeCell ref="O266:O271"/>
    <mergeCell ref="G260:G265"/>
    <mergeCell ref="R260:R265"/>
    <mergeCell ref="P260:P265"/>
    <mergeCell ref="U273:U277"/>
    <mergeCell ref="T273:T277"/>
    <mergeCell ref="P278:P283"/>
    <mergeCell ref="X293:X297"/>
    <mergeCell ref="V293:V297"/>
    <mergeCell ref="T293:T297"/>
    <mergeCell ref="W293:W297"/>
    <mergeCell ref="U293:U297"/>
    <mergeCell ref="O299:O304"/>
    <mergeCell ref="Q299:Q304"/>
    <mergeCell ref="R299:R304"/>
    <mergeCell ref="D299:D304"/>
    <mergeCell ref="G299:G304"/>
    <mergeCell ref="H299:H304"/>
    <mergeCell ref="I299:I304"/>
    <mergeCell ref="E299:E304"/>
    <mergeCell ref="O293:O298"/>
    <mergeCell ref="S299:S304"/>
    <mergeCell ref="P293:P298"/>
    <mergeCell ref="Q293:Q298"/>
    <mergeCell ref="R293:R298"/>
    <mergeCell ref="S293:S298"/>
    <mergeCell ref="C224:C229"/>
    <mergeCell ref="I224:I229"/>
    <mergeCell ref="O224:O229"/>
    <mergeCell ref="S336:S341"/>
    <mergeCell ref="S330:S335"/>
    <mergeCell ref="P336:P341"/>
    <mergeCell ref="O330:O335"/>
    <mergeCell ref="O336:O341"/>
    <mergeCell ref="P330:P335"/>
    <mergeCell ref="Q330:Q335"/>
    <mergeCell ref="H330:H335"/>
    <mergeCell ref="I330:I335"/>
    <mergeCell ref="R330:R335"/>
    <mergeCell ref="H336:H341"/>
    <mergeCell ref="I336:I341"/>
    <mergeCell ref="H272:H277"/>
    <mergeCell ref="C272:C277"/>
    <mergeCell ref="C278:C283"/>
    <mergeCell ref="Q278:Q283"/>
    <mergeCell ref="O278:O283"/>
    <mergeCell ref="E278:E283"/>
    <mergeCell ref="I278:I283"/>
    <mergeCell ref="G278:G283"/>
    <mergeCell ref="G284:G289"/>
    <mergeCell ref="Q336:Q341"/>
    <mergeCell ref="R336:R341"/>
    <mergeCell ref="G330:G335"/>
    <mergeCell ref="G336:G341"/>
    <mergeCell ref="A290:S290"/>
    <mergeCell ref="A291:S291"/>
    <mergeCell ref="A292:S292"/>
    <mergeCell ref="R284:R289"/>
    <mergeCell ref="P284:P289"/>
    <mergeCell ref="O284:O289"/>
    <mergeCell ref="S284:S289"/>
    <mergeCell ref="Q284:Q289"/>
    <mergeCell ref="H284:H289"/>
    <mergeCell ref="I284:I289"/>
    <mergeCell ref="A284:E289"/>
    <mergeCell ref="A336:E341"/>
    <mergeCell ref="A330:E335"/>
    <mergeCell ref="B325:B329"/>
    <mergeCell ref="C325:C329"/>
    <mergeCell ref="D325:D329"/>
    <mergeCell ref="G325:G329"/>
    <mergeCell ref="H325:H329"/>
    <mergeCell ref="I325:I329"/>
    <mergeCell ref="I320:I324"/>
    <mergeCell ref="W92:W96"/>
    <mergeCell ref="R141:R147"/>
    <mergeCell ref="C141:C147"/>
    <mergeCell ref="E148:E154"/>
    <mergeCell ref="C148:C154"/>
    <mergeCell ref="E133:E140"/>
    <mergeCell ref="P148:P154"/>
    <mergeCell ref="E141:E147"/>
    <mergeCell ref="D92:D96"/>
    <mergeCell ref="V128:V134"/>
    <mergeCell ref="W136:W142"/>
    <mergeCell ref="R133:R139"/>
    <mergeCell ref="S133:S139"/>
    <mergeCell ref="T128:T134"/>
    <mergeCell ref="Q133:Q139"/>
    <mergeCell ref="W102:W106"/>
    <mergeCell ref="G92:G96"/>
    <mergeCell ref="H92:H96"/>
    <mergeCell ref="I92:I96"/>
    <mergeCell ref="U92:U96"/>
    <mergeCell ref="T136:T142"/>
    <mergeCell ref="G148:G154"/>
    <mergeCell ref="Q97:Q101"/>
    <mergeCell ref="R97:R101"/>
    <mergeCell ref="X118:X123"/>
    <mergeCell ref="V118:V123"/>
    <mergeCell ref="W118:W123"/>
    <mergeCell ref="U118:U123"/>
    <mergeCell ref="Q123:Q128"/>
    <mergeCell ref="U128:U134"/>
    <mergeCell ref="T80:T85"/>
    <mergeCell ref="S80:S85"/>
    <mergeCell ref="G107:G111"/>
    <mergeCell ref="I133:I140"/>
    <mergeCell ref="G133:G140"/>
    <mergeCell ref="W128:W134"/>
    <mergeCell ref="X136:X142"/>
    <mergeCell ref="U136:U142"/>
    <mergeCell ref="V136:V142"/>
    <mergeCell ref="X128:X134"/>
    <mergeCell ref="P133:P139"/>
    <mergeCell ref="O141:O147"/>
    <mergeCell ref="X80:X85"/>
    <mergeCell ref="X92:X96"/>
    <mergeCell ref="S86:S90"/>
    <mergeCell ref="O86:O90"/>
    <mergeCell ref="A91:X91"/>
    <mergeCell ref="Q92:Q96"/>
    <mergeCell ref="I50:I55"/>
    <mergeCell ref="O50:O55"/>
    <mergeCell ref="H16:H21"/>
    <mergeCell ref="I16:I21"/>
    <mergeCell ref="Q16:Q21"/>
    <mergeCell ref="H56:H61"/>
    <mergeCell ref="G80:G85"/>
    <mergeCell ref="S22:S27"/>
    <mergeCell ref="R28:R33"/>
    <mergeCell ref="R50:R55"/>
    <mergeCell ref="R42:R49"/>
    <mergeCell ref="P42:P49"/>
    <mergeCell ref="S42:S49"/>
    <mergeCell ref="S50:S55"/>
    <mergeCell ref="O56:O61"/>
    <mergeCell ref="R56:R61"/>
    <mergeCell ref="Q56:Q61"/>
    <mergeCell ref="S56:S61"/>
    <mergeCell ref="O28:O33"/>
    <mergeCell ref="G50:G55"/>
    <mergeCell ref="H69:H73"/>
    <mergeCell ref="I69:I73"/>
    <mergeCell ref="G74:G79"/>
    <mergeCell ref="S62:S67"/>
    <mergeCell ref="W22:W27"/>
    <mergeCell ref="A34:A41"/>
    <mergeCell ref="T22:T27"/>
    <mergeCell ref="Q22:Q27"/>
    <mergeCell ref="R22:R27"/>
    <mergeCell ref="O102:O106"/>
    <mergeCell ref="R34:R41"/>
    <mergeCell ref="B22:B27"/>
    <mergeCell ref="C22:C27"/>
    <mergeCell ref="H86:H90"/>
    <mergeCell ref="I86:I90"/>
    <mergeCell ref="Q102:Q106"/>
    <mergeCell ref="P102:P106"/>
    <mergeCell ref="R102:R106"/>
    <mergeCell ref="P22:P27"/>
    <mergeCell ref="D28:D33"/>
    <mergeCell ref="E28:E33"/>
    <mergeCell ref="P80:P85"/>
    <mergeCell ref="P86:P90"/>
    <mergeCell ref="R86:R90"/>
    <mergeCell ref="T102:T106"/>
    <mergeCell ref="O22:O27"/>
    <mergeCell ref="A92:A96"/>
    <mergeCell ref="U80:U85"/>
    <mergeCell ref="A56:A61"/>
    <mergeCell ref="B56:B61"/>
    <mergeCell ref="V34:V41"/>
    <mergeCell ref="A42:A49"/>
    <mergeCell ref="B42:B49"/>
    <mergeCell ref="A107:A111"/>
    <mergeCell ref="C107:C111"/>
    <mergeCell ref="E107:E111"/>
    <mergeCell ref="S123:S128"/>
    <mergeCell ref="H107:H111"/>
    <mergeCell ref="V92:V96"/>
    <mergeCell ref="V102:V106"/>
    <mergeCell ref="U102:U106"/>
    <mergeCell ref="A86:A90"/>
    <mergeCell ref="B92:B96"/>
    <mergeCell ref="I56:I61"/>
    <mergeCell ref="T118:T123"/>
    <mergeCell ref="I123:I128"/>
    <mergeCell ref="R123:R128"/>
    <mergeCell ref="E56:E61"/>
    <mergeCell ref="P50:P55"/>
    <mergeCell ref="P62:P67"/>
    <mergeCell ref="P92:P96"/>
    <mergeCell ref="D80:D85"/>
    <mergeCell ref="C56:C61"/>
    <mergeCell ref="D50:D55"/>
    <mergeCell ref="D56:D61"/>
    <mergeCell ref="D107:D111"/>
    <mergeCell ref="C92:C96"/>
    <mergeCell ref="D133:D140"/>
    <mergeCell ref="O133:O139"/>
    <mergeCell ref="P123:P128"/>
    <mergeCell ref="C86:C90"/>
    <mergeCell ref="G56:G61"/>
    <mergeCell ref="H80:H85"/>
    <mergeCell ref="I80:I85"/>
    <mergeCell ref="P97:P101"/>
    <mergeCell ref="C133:C140"/>
    <mergeCell ref="I97:I101"/>
    <mergeCell ref="O97:O101"/>
    <mergeCell ref="G86:G90"/>
    <mergeCell ref="D86:D90"/>
    <mergeCell ref="E86:E90"/>
    <mergeCell ref="H74:H79"/>
    <mergeCell ref="I74:I79"/>
    <mergeCell ref="C118:C122"/>
    <mergeCell ref="D118:D122"/>
    <mergeCell ref="E118:E122"/>
    <mergeCell ref="V162:V163"/>
    <mergeCell ref="Q148:Q154"/>
    <mergeCell ref="R162:R168"/>
    <mergeCell ref="V143:V149"/>
    <mergeCell ref="V150:V156"/>
    <mergeCell ref="S148:S154"/>
    <mergeCell ref="T150:T156"/>
    <mergeCell ref="X150:X156"/>
    <mergeCell ref="X143:X149"/>
    <mergeCell ref="W143:W149"/>
    <mergeCell ref="W150:W156"/>
    <mergeCell ref="Q162:Q168"/>
    <mergeCell ref="U143:U149"/>
    <mergeCell ref="S162:S168"/>
    <mergeCell ref="R148:R154"/>
    <mergeCell ref="W162:W163"/>
    <mergeCell ref="T143:T149"/>
    <mergeCell ref="U150:U156"/>
    <mergeCell ref="T162:T163"/>
    <mergeCell ref="U162:U163"/>
    <mergeCell ref="S141:S147"/>
    <mergeCell ref="Q141:Q147"/>
    <mergeCell ref="P162:P168"/>
    <mergeCell ref="O148:O154"/>
    <mergeCell ref="A162:A168"/>
    <mergeCell ref="D169:D175"/>
    <mergeCell ref="E169:E175"/>
    <mergeCell ref="I148:I154"/>
    <mergeCell ref="S190:S196"/>
    <mergeCell ref="I176:I182"/>
    <mergeCell ref="O176:O182"/>
    <mergeCell ref="O169:O175"/>
    <mergeCell ref="S176:S182"/>
    <mergeCell ref="H176:H182"/>
    <mergeCell ref="R183:R189"/>
    <mergeCell ref="P183:P189"/>
    <mergeCell ref="Q190:Q196"/>
    <mergeCell ref="S169:S175"/>
    <mergeCell ref="Q176:Q182"/>
    <mergeCell ref="R176:R182"/>
    <mergeCell ref="I183:I189"/>
    <mergeCell ref="O183:O189"/>
    <mergeCell ref="P190:P196"/>
    <mergeCell ref="H169:H175"/>
    <mergeCell ref="R190:R196"/>
    <mergeCell ref="G169:G175"/>
    <mergeCell ref="I62:I67"/>
    <mergeCell ref="O62:O67"/>
    <mergeCell ref="E62:E67"/>
    <mergeCell ref="B69:B73"/>
    <mergeCell ref="A69:A73"/>
    <mergeCell ref="C69:C73"/>
    <mergeCell ref="D69:D73"/>
    <mergeCell ref="G69:G73"/>
    <mergeCell ref="D148:D154"/>
    <mergeCell ref="H148:H154"/>
    <mergeCell ref="A62:A67"/>
    <mergeCell ref="B62:B67"/>
    <mergeCell ref="C62:C67"/>
    <mergeCell ref="D62:D67"/>
    <mergeCell ref="G62:G67"/>
    <mergeCell ref="B148:B154"/>
    <mergeCell ref="H62:H67"/>
    <mergeCell ref="E80:E85"/>
    <mergeCell ref="I107:I111"/>
    <mergeCell ref="H141:H147"/>
    <mergeCell ref="I141:I147"/>
    <mergeCell ref="H133:H140"/>
    <mergeCell ref="A74:A79"/>
    <mergeCell ref="B74:B79"/>
    <mergeCell ref="G141:G147"/>
    <mergeCell ref="B169:B175"/>
    <mergeCell ref="A148:A154"/>
    <mergeCell ref="I169:I175"/>
    <mergeCell ref="D176:D182"/>
    <mergeCell ref="E176:E182"/>
    <mergeCell ref="G176:G182"/>
    <mergeCell ref="A176:A182"/>
    <mergeCell ref="B176:B182"/>
    <mergeCell ref="C176:C182"/>
    <mergeCell ref="A169:A175"/>
    <mergeCell ref="C169:C175"/>
    <mergeCell ref="D224:D229"/>
    <mergeCell ref="G207:G223"/>
    <mergeCell ref="H207:H223"/>
    <mergeCell ref="D207:D223"/>
    <mergeCell ref="H97:H101"/>
    <mergeCell ref="B118:B122"/>
    <mergeCell ref="G118:G122"/>
    <mergeCell ref="H118:H122"/>
    <mergeCell ref="A132:S132"/>
    <mergeCell ref="R169:R175"/>
    <mergeCell ref="P118:P122"/>
    <mergeCell ref="Q118:Q122"/>
    <mergeCell ref="R118:R122"/>
    <mergeCell ref="S118:S122"/>
    <mergeCell ref="C162:C168"/>
    <mergeCell ref="I162:I168"/>
    <mergeCell ref="G162:G168"/>
    <mergeCell ref="E162:E168"/>
    <mergeCell ref="B162:B168"/>
    <mergeCell ref="D162:D168"/>
    <mergeCell ref="P176:P182"/>
    <mergeCell ref="P169:P175"/>
    <mergeCell ref="Q169:Q175"/>
    <mergeCell ref="H162:H168"/>
    <mergeCell ref="O1:X1"/>
    <mergeCell ref="Q305:Q309"/>
    <mergeCell ref="R305:R309"/>
    <mergeCell ref="S305:S309"/>
    <mergeCell ref="A305:A309"/>
    <mergeCell ref="B305:B309"/>
    <mergeCell ref="C305:C309"/>
    <mergeCell ref="D305:D309"/>
    <mergeCell ref="G305:G309"/>
    <mergeCell ref="H305:H309"/>
    <mergeCell ref="I305:I309"/>
    <mergeCell ref="O305:O309"/>
    <mergeCell ref="P305:P309"/>
    <mergeCell ref="B224:B229"/>
    <mergeCell ref="D190:D196"/>
    <mergeCell ref="A183:A189"/>
    <mergeCell ref="B183:B189"/>
    <mergeCell ref="G224:G229"/>
    <mergeCell ref="S183:S189"/>
    <mergeCell ref="S224:S229"/>
    <mergeCell ref="A207:A223"/>
    <mergeCell ref="S207:S223"/>
    <mergeCell ref="B190:B196"/>
    <mergeCell ref="C190:C196"/>
    <mergeCell ref="C183:C189"/>
    <mergeCell ref="D183:D189"/>
    <mergeCell ref="E183:E189"/>
    <mergeCell ref="G183:G189"/>
    <mergeCell ref="H183:H189"/>
    <mergeCell ref="A206:S206"/>
    <mergeCell ref="I190:I196"/>
    <mergeCell ref="O190:O196"/>
    <mergeCell ref="P224:P229"/>
    <mergeCell ref="Q224:Q229"/>
    <mergeCell ref="R224:R229"/>
    <mergeCell ref="H224:H229"/>
    <mergeCell ref="Q183:Q189"/>
    <mergeCell ref="Q207:Q223"/>
    <mergeCell ref="O207:O223"/>
    <mergeCell ref="A224:A229"/>
    <mergeCell ref="Q197:Q203"/>
    <mergeCell ref="I207:I223"/>
    <mergeCell ref="B207:B223"/>
    <mergeCell ref="C207:C223"/>
    <mergeCell ref="A190:A196"/>
    <mergeCell ref="E190:E196"/>
    <mergeCell ref="G190:G196"/>
    <mergeCell ref="H190:H196"/>
    <mergeCell ref="A236:A241"/>
    <mergeCell ref="B236:B241"/>
    <mergeCell ref="C236:C241"/>
    <mergeCell ref="D236:D241"/>
    <mergeCell ref="G236:G241"/>
    <mergeCell ref="H236:H241"/>
    <mergeCell ref="I236:I241"/>
    <mergeCell ref="O236:O241"/>
    <mergeCell ref="H230:H235"/>
    <mergeCell ref="D230:D235"/>
    <mergeCell ref="C230:C235"/>
    <mergeCell ref="O230:O235"/>
    <mergeCell ref="A230:A235"/>
    <mergeCell ref="B230:B235"/>
    <mergeCell ref="I230:I235"/>
    <mergeCell ref="G230:G235"/>
    <mergeCell ref="P236:P238"/>
    <mergeCell ref="Q236:Q238"/>
    <mergeCell ref="R236:R238"/>
    <mergeCell ref="S236:S238"/>
    <mergeCell ref="P230:P235"/>
    <mergeCell ref="A315:S319"/>
    <mergeCell ref="Q242:Q244"/>
    <mergeCell ref="R242:R244"/>
    <mergeCell ref="S242:S244"/>
    <mergeCell ref="O272:O277"/>
    <mergeCell ref="P272:P277"/>
    <mergeCell ref="Q272:Q277"/>
    <mergeCell ref="R272:R277"/>
    <mergeCell ref="S272:S277"/>
    <mergeCell ref="H278:H283"/>
    <mergeCell ref="Q254:Q259"/>
    <mergeCell ref="R254:R259"/>
    <mergeCell ref="A248:S253"/>
    <mergeCell ref="A260:A265"/>
    <mergeCell ref="A254:A259"/>
    <mergeCell ref="P254:P259"/>
    <mergeCell ref="A278:A283"/>
    <mergeCell ref="B278:B283"/>
    <mergeCell ref="D278:D283"/>
    <mergeCell ref="A242:A247"/>
    <mergeCell ref="B242:B247"/>
    <mergeCell ref="C242:C247"/>
    <mergeCell ref="D242:D247"/>
    <mergeCell ref="Q310:Q314"/>
    <mergeCell ref="R310:R314"/>
    <mergeCell ref="S310:S314"/>
    <mergeCell ref="A310:A314"/>
    <mergeCell ref="B310:B314"/>
    <mergeCell ref="C310:C314"/>
    <mergeCell ref="D310:D314"/>
    <mergeCell ref="G310:G314"/>
    <mergeCell ref="H310:H314"/>
    <mergeCell ref="I310:I314"/>
    <mergeCell ref="O310:O314"/>
    <mergeCell ref="P310:P314"/>
    <mergeCell ref="D260:D265"/>
    <mergeCell ref="C260:C265"/>
    <mergeCell ref="O325:O329"/>
    <mergeCell ref="P325:P329"/>
    <mergeCell ref="Q325:Q329"/>
    <mergeCell ref="R325:R329"/>
    <mergeCell ref="S325:S329"/>
    <mergeCell ref="A320:A324"/>
    <mergeCell ref="B320:B324"/>
    <mergeCell ref="C320:C324"/>
    <mergeCell ref="D320:D324"/>
    <mergeCell ref="G320:G324"/>
    <mergeCell ref="H320:H324"/>
    <mergeCell ref="A325:A329"/>
    <mergeCell ref="O320:O324"/>
    <mergeCell ref="P320:P324"/>
    <mergeCell ref="Q320:Q324"/>
    <mergeCell ref="R320:R324"/>
    <mergeCell ref="S320:S324"/>
  </mergeCells>
  <phoneticPr fontId="9" type="noConversion"/>
  <pageMargins left="0.23622047244094491" right="0.19685039370078741" top="0.31496062992125984" bottom="0.31496062992125984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administration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lesn</cp:lastModifiedBy>
  <cp:lastPrinted>2025-05-27T11:03:05Z</cp:lastPrinted>
  <dcterms:created xsi:type="dcterms:W3CDTF">2013-07-18T08:34:46Z</dcterms:created>
  <dcterms:modified xsi:type="dcterms:W3CDTF">2025-05-27T11:03:10Z</dcterms:modified>
</cp:coreProperties>
</file>